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4"/>
  </bookViews>
  <sheets>
    <sheet name="2021年" sheetId="20" r:id="rId1"/>
    <sheet name="2022年" sheetId="21" r:id="rId2"/>
    <sheet name="2023年" sheetId="22" r:id="rId3"/>
    <sheet name="2024年" sheetId="23" r:id="rId4"/>
    <sheet name="2025年" sheetId="24" r:id="rId5"/>
  </sheets>
  <definedNames>
    <definedName name="_xlnm._FilterDatabase" localSheetId="1" hidden="1">'2022年'!$A$5:$Z$50</definedName>
    <definedName name="_xlnm._FilterDatabase" localSheetId="2" hidden="1">'2023年'!$A$5:$AA$50</definedName>
    <definedName name="_xlnm._FilterDatabase" localSheetId="3" hidden="1">'2024年'!$A$6:$Y$55</definedName>
    <definedName name="_xlnm.Print_Area" localSheetId="1">'2022年'!$A$1:$Z$50</definedName>
    <definedName name="_xlnm.Print_Area" localSheetId="2">'2023年'!$A$1:$AA$50</definedName>
    <definedName name="_xlnm.Print_Area" localSheetId="3">'2024年'!$A$1:$W$55</definedName>
    <definedName name="_xlnm.Print_Area" localSheetId="4">'2025年'!$G$4:$N$9</definedName>
    <definedName name="_xlnm.Print_Titles" localSheetId="1">'2022年'!$1:$6</definedName>
    <definedName name="_xlnm.Print_Titles" localSheetId="2">'2023年'!$1:$6</definedName>
    <definedName name="_xlnm.Print_Titles" localSheetId="3">'2024年'!$1:$5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<sst xmlns="http://schemas.openxmlformats.org/spreadsheetml/2006/main" count="750" uniqueCount="392">
  <si>
    <t>唐 河 县 2021 年 财 政 衔 接 推 进 乡 村 振 兴 资 金 收 支 台 账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</si>
  <si>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</si>
  <si>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唐河县财局农业一科</t>
  </si>
  <si>
    <t>单位：万元</t>
  </si>
  <si>
    <t>项目类型</t>
  </si>
  <si>
    <t>项目名称</t>
  </si>
  <si>
    <t>建设地点</t>
  </si>
  <si>
    <t>责任单位</t>
  </si>
  <si>
    <t>财政衔接资金收入</t>
  </si>
  <si>
    <t>资金支出</t>
  </si>
  <si>
    <t>余留质量保证金</t>
  </si>
  <si>
    <t>上缴国库</t>
  </si>
  <si>
    <t>结余</t>
  </si>
  <si>
    <t>备注（所有资金为直达资金，财政直接支付）</t>
  </si>
  <si>
    <t>计划投入资金</t>
  </si>
  <si>
    <t>其中：财政衔接推进乡村振兴资金</t>
  </si>
  <si>
    <t>豫财农综[2020]40号   唐财农[2021]1号</t>
  </si>
  <si>
    <t>豫财农综[2021]10号   唐财农[2021]6号</t>
  </si>
  <si>
    <t>豫财农综[2021]12号     唐财农[2021]6号</t>
  </si>
  <si>
    <t>宛财预[2021]499号  唐财农[2021]7号</t>
  </si>
  <si>
    <t>唐财农[2021]5号</t>
  </si>
  <si>
    <t>豫财农综[2021]28号     唐财农[2021]8号</t>
  </si>
  <si>
    <t>唐巩脱组（2021）5号调整文（项目完工后结余资金调整使用）</t>
  </si>
  <si>
    <t>小计</t>
  </si>
  <si>
    <t>中央</t>
  </si>
  <si>
    <t>省级</t>
  </si>
  <si>
    <t>市级</t>
  </si>
  <si>
    <t>县级</t>
  </si>
  <si>
    <t>就业帮扶</t>
  </si>
  <si>
    <t>短期技能培训补助项目</t>
  </si>
  <si>
    <t>各乡镇</t>
  </si>
  <si>
    <t>乡村振兴局</t>
  </si>
  <si>
    <t>职业教育补助项目</t>
  </si>
  <si>
    <t>基础设施</t>
  </si>
  <si>
    <t>古城黄店村道路建设项目（市派书记）</t>
  </si>
  <si>
    <t>古城黄店</t>
  </si>
  <si>
    <t>东城刘洼村道路建设项目（市派书记）</t>
  </si>
  <si>
    <t>临港刘洼</t>
  </si>
  <si>
    <t>源潭镇蔡庄村道路建设项目（市派书记）</t>
  </si>
  <si>
    <t>源潭蔡庄</t>
  </si>
  <si>
    <t>昝岗乡丁庄村道路建设项目（市派书记）</t>
  </si>
  <si>
    <t>昝岗丁庄</t>
  </si>
  <si>
    <t>兴唐街南张湾社区道路建设项目（市派书记）</t>
  </si>
  <si>
    <t>兴唐南张湾</t>
  </si>
  <si>
    <t>兴唐街大张庄社区道路建设项目（市派书记）</t>
  </si>
  <si>
    <t>兴唐大张庄</t>
  </si>
  <si>
    <t>张店镇杨营村道路建设项目（市派书记）</t>
  </si>
  <si>
    <t>张店杨营</t>
  </si>
  <si>
    <t>祁仪镇元山村道路建设项目（市派书记）</t>
  </si>
  <si>
    <t>祁仪元山</t>
  </si>
  <si>
    <t>桐寨铺碾盘桥村道路建设项目（市派书记）</t>
  </si>
  <si>
    <t>桐寨铺碾盘桥</t>
  </si>
  <si>
    <t>桐寨铺周庄村坑塘治理项目（市派书记）</t>
  </si>
  <si>
    <t>桐寨铺周庄</t>
  </si>
  <si>
    <t>2021年度饮水安全工程项目</t>
  </si>
  <si>
    <t>祁仪镇板仓、马振抚镇下冲古城乡倪河、苍台镇五里陈</t>
  </si>
  <si>
    <t>水利局</t>
  </si>
  <si>
    <t>预算系统升级改造，款项全部在国库支付</t>
  </si>
  <si>
    <t>古城井楼少数民族村道建设项目</t>
  </si>
  <si>
    <t>古城井楼</t>
  </si>
  <si>
    <t>民宗局</t>
  </si>
  <si>
    <t>公益性岗位</t>
  </si>
  <si>
    <t>政府购买公益性岗位补助项目</t>
  </si>
  <si>
    <t>人社局</t>
  </si>
  <si>
    <t>产业发展</t>
  </si>
  <si>
    <t>2021年特色产业项目（集中实施）</t>
  </si>
  <si>
    <t>昝岗房云寺、张店乔岗、祁仪小胡庄</t>
  </si>
  <si>
    <t>农业农村局</t>
  </si>
  <si>
    <t>3个母猪场</t>
  </si>
  <si>
    <t>2021年特色种植养殖业项目（个人实施）</t>
  </si>
  <si>
    <t>农业农村局、林业局</t>
  </si>
  <si>
    <t>少拜寺七台村仓储厂房项目（市派书记）</t>
  </si>
  <si>
    <t>少拜寺七台村</t>
  </si>
  <si>
    <t>商务中心区刘马洼德尔馨公司购买设备项目（市派书记）</t>
  </si>
  <si>
    <t>东城刘马洼</t>
  </si>
  <si>
    <t>贷款贴息（小额代款贴息）补助项目</t>
  </si>
  <si>
    <t>唐 河 县 2022 年 财 政 衔 接 推 进 乡 村 振 兴 资 金 收 支 台 账</t>
  </si>
  <si>
    <t>农业一科</t>
  </si>
  <si>
    <t>唐河县财政局农业一科</t>
  </si>
  <si>
    <t>财  政  衔  接  资  金  收  入</t>
  </si>
  <si>
    <t>项目完工后结余上缴国库</t>
  </si>
  <si>
    <t>豫财农综[2021]32号（唐财农1号）</t>
  </si>
  <si>
    <t>豫财农综[2021]34号（唐财农2号）</t>
  </si>
  <si>
    <t>豫财农综[2021]42号（唐财农3号）</t>
  </si>
  <si>
    <t>宛财预[2022]400号（唐财农5号）</t>
  </si>
  <si>
    <t>宛财预[2022]364号（唐财农8号）</t>
  </si>
  <si>
    <t>唐财农[2022]6号</t>
  </si>
  <si>
    <t>豫财农综[2022]7号（唐财农7号）</t>
  </si>
  <si>
    <t>唐财农[2022]9号资金调整文</t>
  </si>
  <si>
    <t>豫财农综[2022]26号（唐财农10号）</t>
  </si>
  <si>
    <t>资金总计</t>
  </si>
  <si>
    <t>种植养殖（个人实施）</t>
  </si>
  <si>
    <t>乡村振兴产业园</t>
  </si>
  <si>
    <t>昝岗、古城、毕店、大河屯、东王集、湖阳、上屯、黑龙镇</t>
  </si>
  <si>
    <t>户贷户用、户贷入股乡镇合作社贷款贴息</t>
  </si>
  <si>
    <t>源潭镇蔡庄村仓储建设项目（市派第一书记项目）</t>
  </si>
  <si>
    <t>源潭镇蔡庄村仓储建设项目（市派书记）</t>
  </si>
  <si>
    <t>临港街道刘洼村厂房建设项目（市派第一书记项目）</t>
  </si>
  <si>
    <t>临港街道刘洼村厂房建设项目（市派书记）</t>
  </si>
  <si>
    <t>古城乡黄店村仓储建设项目（市派第一书记项目）</t>
  </si>
  <si>
    <t>古城乡黄店村仓储建设项目（市派书记）</t>
  </si>
  <si>
    <t>少数民族鸽厂扩建产业项目</t>
  </si>
  <si>
    <t>湖阳</t>
  </si>
  <si>
    <t>2022年唐河县肉牛养殖场建设项目</t>
  </si>
  <si>
    <t>2022年奶牛场建设项目</t>
  </si>
  <si>
    <t>郭滩马岗、昝岗岗柳、湖阳大庙和陈营、张店吴宅</t>
  </si>
  <si>
    <t>畜牧中心</t>
  </si>
  <si>
    <t>产业聚焦区肉牛产业发展冷库建设项目</t>
  </si>
  <si>
    <t>产业聚集区冷库建设项目</t>
  </si>
  <si>
    <t>产业聚焦区</t>
  </si>
  <si>
    <t>城郊乡肉牛产业发展冷库建设项目</t>
  </si>
  <si>
    <t>城郊乡冷库建设项目</t>
  </si>
  <si>
    <t>城郊乡田庄村</t>
  </si>
  <si>
    <t>易地搬迁后续扶贫产业项目</t>
  </si>
  <si>
    <t>异地搬迁后续扶贫产业项目</t>
  </si>
  <si>
    <t>马振扶双河</t>
  </si>
  <si>
    <t>发改委</t>
  </si>
  <si>
    <t>小         计</t>
  </si>
  <si>
    <t>2021年秋职业教育培训补助</t>
  </si>
  <si>
    <t>2022年春职业教育培训补助</t>
  </si>
  <si>
    <t>2021年秋短期技能培训补助</t>
  </si>
  <si>
    <t>2022年春短期技能培训补助</t>
  </si>
  <si>
    <t>跨省就业补助</t>
  </si>
  <si>
    <t>政府购岗</t>
  </si>
  <si>
    <t>政府购买基层岗</t>
  </si>
  <si>
    <t>公益岗位</t>
  </si>
  <si>
    <t>政府购买公益性服务岗位项目</t>
  </si>
  <si>
    <t>兴唐街道南张湾通村组道路建设项目（市派第一书记）</t>
  </si>
  <si>
    <t>兴唐街道南张湾通村组道路建设项目（市派书记）</t>
  </si>
  <si>
    <t>兴唐街道大张庄通村组道路建设项目（市派第一书记）</t>
  </si>
  <si>
    <t>兴唐街道大张庄通村组道路建设项目（市派书记）</t>
  </si>
  <si>
    <t>桐寨铺镇碾盘桥村道路建设项目（市派第一书记项目）</t>
  </si>
  <si>
    <t>桐寨铺镇碾盘桥村道路建设项目（市派书记）</t>
  </si>
  <si>
    <t>桐寨铺镇周庄村道路建设项目（市派第一书记项目）</t>
  </si>
  <si>
    <t>桐寨铺镇周庄村道路建设项目（市派书记）</t>
  </si>
  <si>
    <t>少拜寺镇七台村坑塘治理项目（市派第一书记项目）</t>
  </si>
  <si>
    <t>少拜寺镇七台村坑塘治理项目（市派书记）</t>
  </si>
  <si>
    <t>东城办事处刘马洼村安全饮水及坑塘治理项目（市派第 一书记）</t>
  </si>
  <si>
    <t>东城办事处刘马洼村饮水及坑塘治理项目（市派书记）</t>
  </si>
  <si>
    <t>张店镇杨营村道路建设项目（市派第一书记项目）</t>
  </si>
  <si>
    <t>祁仪镇元山村通村道路建设项目（市派第一书记项目）</t>
  </si>
  <si>
    <t>祁仪镇元山村通村道路建设项目（市派书记）</t>
  </si>
  <si>
    <t>昝岗乡丁庄村道路建设项目（市派第一书记项目）</t>
  </si>
  <si>
    <t>少数民族湖阳村道建设</t>
  </si>
  <si>
    <t>湖阳镇</t>
  </si>
  <si>
    <t>唐河县2023年财政衔接推进乡村振兴资金收支台账</t>
  </si>
  <si>
    <t>质量保证金</t>
  </si>
  <si>
    <t>项目完工后资金结余上缴国库</t>
  </si>
  <si>
    <t>豫财农综[2022]29号（唐财农1号）</t>
  </si>
  <si>
    <t>豫财农综[2022]30号（唐财农1号）</t>
  </si>
  <si>
    <t>豫财农综[2022]31号（唐财农1号）</t>
  </si>
  <si>
    <t>豫财农综[2022]35号（唐财农1号）</t>
  </si>
  <si>
    <t>宛财预[2023]254号（唐财农2号）</t>
  </si>
  <si>
    <t>宛财预[2023]255号（唐财农2号）</t>
  </si>
  <si>
    <t>唐财农[2023]4号</t>
  </si>
  <si>
    <t>豫财农综[2023]7号（唐财农3号）</t>
  </si>
  <si>
    <t>豫财农综[2023]27号（唐财农5号）</t>
  </si>
  <si>
    <t>宛财预[2023]492号（唐财农6号）</t>
  </si>
  <si>
    <t>宛财预[2023]493号（唐财农6号）</t>
  </si>
  <si>
    <t>2023年唐河县种植养殖（个人实施）项目</t>
  </si>
  <si>
    <t>2023年唐河县昝岗乡乡村振兴产业园厂房建设项目</t>
  </si>
  <si>
    <t>昝岗乡</t>
  </si>
  <si>
    <t>2023年唐河县上屯镇乡村振兴产业园标准化厂房三期基础设施建设项目</t>
  </si>
  <si>
    <t>上屯镇</t>
  </si>
  <si>
    <t>2023年唐河县乡村振兴产业园先进制造业开发区标准化厂房建设项目</t>
  </si>
  <si>
    <t>县先进制造业开发区</t>
  </si>
  <si>
    <t>2023年小额信贷贴息项目</t>
  </si>
  <si>
    <t>唐河县2023年东城街道刘马洼村仓储建设项目（市派第一书记项目）</t>
  </si>
  <si>
    <t>东城街道刘马洼村</t>
  </si>
  <si>
    <t>唐河县2023年昝岗乡丁庄村村级光伏电站建设项目（市派第一书记项目）</t>
  </si>
  <si>
    <t>昝岗乡丁庄村</t>
  </si>
  <si>
    <t>2023年唐河县毕店镇张心一村康养民宿及研学基地建设工程项目</t>
  </si>
  <si>
    <t>毕店镇乡心一村</t>
  </si>
  <si>
    <t>文广旅局</t>
  </si>
  <si>
    <t>2023年唐河县毕店镇张心一村蟠桃深加工基地建设项目</t>
  </si>
  <si>
    <t>2023年唐河县马振抚镇前庄村乡村康养旅游项目</t>
  </si>
  <si>
    <t>马振抚前庄村</t>
  </si>
  <si>
    <t>2023年唐河县新型农村集体经济发展项目（21个项目）</t>
  </si>
  <si>
    <t>组织部、农业农村局</t>
  </si>
  <si>
    <t>2023年度“两牛”产业项目唐河县上屯镇标准化养牛场建设项目</t>
  </si>
  <si>
    <t>上屯镇熊庄</t>
  </si>
  <si>
    <t>2023年唐河县滨河街道王庄村种植基地大棚及附属工程建设项目</t>
  </si>
  <si>
    <t>滨河街道王庄村</t>
  </si>
  <si>
    <t>唐河县2023年上屯镇三基屯村肉牛养殖牛舍建设项目</t>
  </si>
  <si>
    <t>屯镇三基屯村</t>
  </si>
  <si>
    <t>唐河县湖阳镇仝湾村飞来鱼设备采购项目</t>
  </si>
  <si>
    <t>湖阳代湾村</t>
  </si>
  <si>
    <t>就业创业和巩固三保障类</t>
  </si>
  <si>
    <t>短期技能培训补助</t>
  </si>
  <si>
    <t>2023年唐河县脱贫户和监测户劳动力政府购买基层服务岗</t>
  </si>
  <si>
    <t>跨省就业一次性交通补助</t>
  </si>
  <si>
    <t>职业教育培训补助</t>
  </si>
  <si>
    <t>唐河县马振抚镇绵羊山2023年中央财政以工代赈项目</t>
  </si>
  <si>
    <t>马振抚绵羊山</t>
  </si>
  <si>
    <t>唐河县上屯镇2023年市财政预算衔接乡村振兴以工代赈项目</t>
  </si>
  <si>
    <t>上屯镇王茨园</t>
  </si>
  <si>
    <t>2023年唐河县毕店镇柿园村易地搬迁安置点一体化服务中心建设项目</t>
  </si>
  <si>
    <t>毕店镇柿园村</t>
  </si>
  <si>
    <t>唐河县2023年古城乡黄店村小型桥梁和道路建设项目（市派第一书记项目）</t>
  </si>
  <si>
    <t>古城乡黄店村</t>
  </si>
  <si>
    <t>唐河县2023年兴唐街道南张湾社区道路建设项目（市派第一书记项目）</t>
  </si>
  <si>
    <t>兴唐街道南张湾社区</t>
  </si>
  <si>
    <t>唐河县2023年兴唐街道大张庄社区道路建设项目（市派第一书记项目）</t>
  </si>
  <si>
    <t>兴唐街道大张湾社区</t>
  </si>
  <si>
    <t>唐河县2023年祁仪镇元山村道路建设项目（市派第一书记项目）</t>
  </si>
  <si>
    <t>祁仪镇元山村</t>
  </si>
  <si>
    <t>唐河县2023年少拜寺镇七台村道路建设项目（市派第一书记项目）</t>
  </si>
  <si>
    <t>少拜寺镇七台村</t>
  </si>
  <si>
    <t>唐河县2023年临港街道刘洼村道路建设项目（市派第一书记项目）</t>
  </si>
  <si>
    <t>临港街道刘洼村</t>
  </si>
  <si>
    <t>唐河县2023年桐寨铺镇周庄村道路建设项目（市派第一书记项目）</t>
  </si>
  <si>
    <t>桐寨铺镇周庄村</t>
  </si>
  <si>
    <t>唐河县2023年源潭镇蔡庄道路建设项目（市派第一书记项目）</t>
  </si>
  <si>
    <t>源潭镇蔡庄村</t>
  </si>
  <si>
    <t>唐河县2023年苍台镇康庄村农村道路建设项目</t>
  </si>
  <si>
    <t>苍台镇苍庄村</t>
  </si>
  <si>
    <t>唐河县2023年张店镇杨营村安全饮水项目</t>
  </si>
  <si>
    <t>张店杨营村</t>
  </si>
  <si>
    <t>人居环境</t>
  </si>
  <si>
    <t>唐河县2023年桐寨铺镇碾盘桥村农村垃圾治理项目（市派第一书记项目）</t>
  </si>
  <si>
    <t>桐寨铺镇碾盘桥村</t>
  </si>
  <si>
    <t>唐河县2023年桐河乡清河庄村坑塘治理项目（市派第一书记项目）</t>
  </si>
  <si>
    <t>桐河乡清河庄村</t>
  </si>
  <si>
    <t>唐河县2023年张店镇杨营村坑塘治理项目（市派第一书记项目）</t>
  </si>
  <si>
    <t>2023年城郊乡姬庄村坑塘治理项目</t>
  </si>
  <si>
    <t>城郊姬庄村</t>
  </si>
  <si>
    <t xml:space="preserve"> </t>
  </si>
  <si>
    <t>2023年桐河乡清河庄村人居环境综合改善项目</t>
  </si>
  <si>
    <t>桐可清河村</t>
  </si>
  <si>
    <t>唐河县2023年古城乡黄店村坑塘治理项目</t>
  </si>
  <si>
    <t>其他</t>
  </si>
  <si>
    <t>2023年唐河县项目管理费</t>
  </si>
  <si>
    <t>唐河县2024年财政衔接推进乡村振兴资金收支台账</t>
  </si>
  <si>
    <t xml:space="preserve">      农业一科</t>
  </si>
  <si>
    <t>项目完工结余资金上缴国库</t>
  </si>
  <si>
    <t>豫财农综[2023]31号（唐财农1号）</t>
  </si>
  <si>
    <t>豫财农综[2023]33号（唐财农1号）</t>
  </si>
  <si>
    <t>豫财农综[2023]36号（唐财农1号）</t>
  </si>
  <si>
    <t>豫财农综[2024]6号（唐财农5号）</t>
  </si>
  <si>
    <t>宛财预[2024]276号（唐财农6号）</t>
  </si>
  <si>
    <t>宛财预[2024]489号（高标准良田项目）</t>
  </si>
  <si>
    <t>唐财农[2024]4号</t>
  </si>
  <si>
    <t>豫财农综[2024]4号（唐财农5号）</t>
  </si>
  <si>
    <t>豫财农综[2024]18号（唐财农号）</t>
  </si>
  <si>
    <t>总       计</t>
  </si>
  <si>
    <t>2024年唐河县种植养殖（个人实施）项目</t>
  </si>
  <si>
    <t>全县各乡镇</t>
  </si>
  <si>
    <t>2024年唐河县昝岗乡乡村振兴产业园3期建设项目</t>
  </si>
  <si>
    <t>2024年唐河县上屯镇乡村振兴产业园标准化厂房四期建设项目</t>
  </si>
  <si>
    <t>上屯镇丁岗村</t>
  </si>
  <si>
    <t>唐河县古城乡2024年乡村振兴产业园标准化厂房二期建设项目</t>
  </si>
  <si>
    <t>古城乡古城村</t>
  </si>
  <si>
    <t>2024年小额信贷贴息项目</t>
  </si>
  <si>
    <t>2024年唐河县东王集乡李华村鸽子孵化场建设项目</t>
  </si>
  <si>
    <t>东王集乡李华村</t>
  </si>
  <si>
    <t>唐河县2024年东城街道刘马洼仓储建设项目</t>
  </si>
  <si>
    <t>东城街道刘马洼</t>
  </si>
  <si>
    <t>唐河县2024年少拜寺镇七台村产业发展配套设施 设备购买项目</t>
  </si>
  <si>
    <t>唐河县扶持发展新型农村集体经济项目（东王集乡）</t>
  </si>
  <si>
    <t>东王集乡</t>
  </si>
  <si>
    <t>唐河县扶持发展新型农村集体经济项目（上屯镇）</t>
  </si>
  <si>
    <t>上屯镇上屯村</t>
  </si>
  <si>
    <t>唐河县扶持发展新型农村集体经济项目（马振抚镇）</t>
  </si>
  <si>
    <t>马振抚镇把振抚村</t>
  </si>
  <si>
    <t>唐河县扶持发展新型农村集体经济项目（郭滩镇）</t>
  </si>
  <si>
    <t>郭滩镇</t>
  </si>
  <si>
    <t>唐河县扶持发展新型农村集体经济项目（古城乡）</t>
  </si>
  <si>
    <t>2024年黑龙镇易地搬迁后续扶持标准化厂房建设项目</t>
  </si>
  <si>
    <t>黑龙镇乡村振兴产业园</t>
  </si>
  <si>
    <t>唐河县古城乡井楼村标准化厂房建设项目</t>
  </si>
  <si>
    <t>2024年唐河县上屯镇乡村振兴产业园标准化厂房4期3#厂房建设项目</t>
  </si>
  <si>
    <t>马振抚镇茶叶生产基地建设项目</t>
  </si>
  <si>
    <t>马振抚镇栗棚村</t>
  </si>
  <si>
    <t>2024年张店镇乡村振兴产业园建设项目</t>
  </si>
  <si>
    <t>张店镇白秋村</t>
  </si>
  <si>
    <t>2024年古城乡乡村振兴产业园三期建设项目</t>
  </si>
  <si>
    <t>古城乡古城村委</t>
  </si>
  <si>
    <t>东王集乡乡村振兴产业园标准化厂房建设项目2期</t>
  </si>
  <si>
    <t>东王集乡王集村</t>
  </si>
  <si>
    <t>2024年上屯镇乡村振兴产业园标准化车间建设项目</t>
  </si>
  <si>
    <t>唐河县2024年苍台镇乡村振兴产业园</t>
  </si>
  <si>
    <t>苍台镇</t>
  </si>
  <si>
    <t>唐河县2023年高标准农田项目</t>
  </si>
  <si>
    <t>短期技能培训补助（春、秋两个项目）</t>
  </si>
  <si>
    <t>2024年唐河县脱贫户和监测户劳动力政府购买基层服务岗</t>
  </si>
  <si>
    <t>职业教育培训补助（春、秋两个项目）</t>
  </si>
  <si>
    <t>乡村建设行动类</t>
  </si>
  <si>
    <t>唐河县2024年祁仪镇王油坊村通村道路建设项目</t>
  </si>
  <si>
    <t>祁仪镇王油坊村</t>
  </si>
  <si>
    <t>唐河县2024年昝岗乡基础设施建设项目</t>
  </si>
  <si>
    <t>昝岗乡李家村、赵建庄村</t>
  </si>
  <si>
    <t>唐河县源潭镇三王庄村人居环境综合改善项目</t>
  </si>
  <si>
    <t>源潭镇三王庄</t>
  </si>
  <si>
    <t>唐河县桐河乡邱庄村道路建设项目</t>
  </si>
  <si>
    <t>桐河乡邱庄村</t>
  </si>
  <si>
    <t>唐河县少拜寺镇南田村道路建设项目</t>
  </si>
  <si>
    <t>少拜寺镇南田村</t>
  </si>
  <si>
    <t>唐河县2024年古城乡黄店村农村基础设施建设项目</t>
  </si>
  <si>
    <t>唐河县2024年兴唐街道南张湾社区道路建设项目</t>
  </si>
  <si>
    <t>唐河县2024年兴唐街道大张庄社区道路建设项目</t>
  </si>
  <si>
    <t>兴唐街道大张庄社区</t>
  </si>
  <si>
    <t>唐河县2024年祁仪镇元山村道路建设项目</t>
  </si>
  <si>
    <t>唐河县2024年临港街道道路建设项目</t>
  </si>
  <si>
    <t>唐河县2024年桐寨铺镇周庄村道路建设项目</t>
  </si>
  <si>
    <t>唐河县2024年源潭镇蔡庄村人居环境治理项目</t>
  </si>
  <si>
    <t>唐河县2024年张店镇杨营村人居环境综合改善项目</t>
  </si>
  <si>
    <t>唐河县2024年桐河乡清河庄村人居环境综合改善项目</t>
  </si>
  <si>
    <t>唐河县2024年桐寨铺镇碾盘桥村道路建设项目</t>
  </si>
  <si>
    <t>唐河县2024年昝岗乡丁庄村坑塘治理建设项目</t>
  </si>
  <si>
    <t>湖阳镇少数民族发展道路建设项目</t>
  </si>
  <si>
    <t>2024年唐河县项目管理费</t>
  </si>
  <si>
    <t>唐河县2025年财政衔接推进乡村振兴资金完成情况公示</t>
  </si>
  <si>
    <t>项目资金（万元）</t>
  </si>
  <si>
    <t>2025年种植养殖（个人实施）项目</t>
  </si>
  <si>
    <t>2025年唐河县小额贷款贴息项目</t>
  </si>
  <si>
    <t>2025年唐河县扶持发展新型农村集体经济项目</t>
  </si>
  <si>
    <t>东城、少拜寺、湖阳马振抚、苍台</t>
  </si>
  <si>
    <t>2025年唐河县马振抚镇茶产业基地建设项目（二期）</t>
  </si>
  <si>
    <t>马振抚镇</t>
  </si>
  <si>
    <t>2025年唐河县古城乡乡村振兴产业园标准化厂房四期建设项目</t>
  </si>
  <si>
    <t>古城乡</t>
  </si>
  <si>
    <t>2025年唐河县桐寨铺镇乡村振兴产业园厂房建设项目</t>
  </si>
  <si>
    <t>桐寨铺镇李松庄村</t>
  </si>
  <si>
    <t>桐寨铺镇</t>
  </si>
  <si>
    <t>2025年唐河县东王集产业园标准化厂房建设项目</t>
  </si>
  <si>
    <t>东王集乡东王集村</t>
  </si>
  <si>
    <t>2025年少拜寺镇李岗村香菇基地建设项目</t>
  </si>
  <si>
    <t>少拜寺镇李岗村</t>
  </si>
  <si>
    <t>少拜寺镇</t>
  </si>
  <si>
    <t>2025年龙潭镇蛋鸡养殖产业园建设项目</t>
  </si>
  <si>
    <t>龙潭镇钟庄村</t>
  </si>
  <si>
    <t>龙潭镇</t>
  </si>
  <si>
    <t>2025年唐河县郭滩镇乡村振兴产业园标准化厂房建设项目</t>
  </si>
  <si>
    <t>2025年滨河街道王庄社区源网荷储一体化光伏电站建设项目</t>
  </si>
  <si>
    <t>滨河王庄村</t>
  </si>
  <si>
    <t>滨河街道</t>
  </si>
  <si>
    <t>2025年唐河县湖阳镇乡村振兴产业园标准化厂房建设项目（一期）</t>
  </si>
  <si>
    <t>2025年唐河县毕店镇张心一村油蟠桃基地标准化厂房建设项目</t>
  </si>
  <si>
    <t>毕店张心一村</t>
  </si>
  <si>
    <t>毕店镇</t>
  </si>
  <si>
    <t>2025年唐河县东王集易地搬迁后续扶持标准化厂房建设项目</t>
  </si>
  <si>
    <t>东王集乡易地扶贫搬迁集中安置点内</t>
  </si>
  <si>
    <t>2025年唐河县上屯镇常湾村生产设备采购项目</t>
  </si>
  <si>
    <t>上屯镇常湾村</t>
  </si>
  <si>
    <t>2025年市派第一书记3个产业项目</t>
  </si>
  <si>
    <t>3个村</t>
  </si>
  <si>
    <t>2024年高标准良田项目资金</t>
  </si>
  <si>
    <t>2025年唐河县昝岗镇农副产品深加工标准化厂房建设项目</t>
  </si>
  <si>
    <t xml:space="preserve">昝岗镇 </t>
  </si>
  <si>
    <t>2025年唐河县脱贫户和监测户劳动力村级卫生管护员补助项目</t>
  </si>
  <si>
    <t>2025年唐河县跨省务工脱贫人口（含监测人口）一次性交通补助</t>
  </si>
  <si>
    <t>2025年职业教育培训补助项目</t>
  </si>
  <si>
    <t>2025年短期技能培训补助</t>
  </si>
  <si>
    <t>2025年唐河县大河屯镇刘楼村道路建设项目</t>
  </si>
  <si>
    <t>大河屯镇刘楼村</t>
  </si>
  <si>
    <t>大河屯镇</t>
  </si>
  <si>
    <t>2025年唐河县郭滩镇许岗村道路建设项目</t>
  </si>
  <si>
    <t>郭滩镇许岗村</t>
  </si>
  <si>
    <t>2025年唐河县张店镇胡集村道路硬化项目</t>
  </si>
  <si>
    <t>张店镇胡集村</t>
  </si>
  <si>
    <t>张店镇</t>
  </si>
  <si>
    <t>2025年唐河县少拜寺镇涧岭店村人居环境整治项目</t>
  </si>
  <si>
    <t>少拜寺镇涧岭店村</t>
  </si>
  <si>
    <t>2025年唐河县昝岗镇昝岗村人居环境整治项目</t>
  </si>
  <si>
    <t>昝岗镇昝岗村</t>
  </si>
  <si>
    <t>2025年唐河县张店镇牛二门村坑塘治理项目</t>
  </si>
  <si>
    <t>张店镇牛二门村</t>
  </si>
  <si>
    <t>2025年唐河县东王集乡郝店村坑塘治理项目</t>
  </si>
  <si>
    <t>东王集乡郝店村</t>
  </si>
  <si>
    <t>2025年唐河县桐河乡吴庄村道路建设项目</t>
  </si>
  <si>
    <t>桐河乡吴庄村</t>
  </si>
  <si>
    <t>桐河镇</t>
  </si>
  <si>
    <t>2025年唐河县源潭镇白庙冯村环境整治项目</t>
  </si>
  <si>
    <t>源潭镇白庙冯村</t>
  </si>
  <si>
    <t>源潭镇</t>
  </si>
  <si>
    <t>2025年唐河县少拜寺镇小李店村道路修建及环境提升项目</t>
  </si>
  <si>
    <t>少拜寺镇小李店村</t>
  </si>
  <si>
    <t>2025年古城乡井楼村道路建设项目</t>
  </si>
  <si>
    <t>井楼村</t>
  </si>
  <si>
    <t>2025年唐河县东城街道温庄村污水处理项目</t>
  </si>
  <si>
    <t>东城街道温庄村</t>
  </si>
  <si>
    <t>东城街道</t>
  </si>
  <si>
    <t>2025年唐河县源潭镇以工代赈基础设施建设项目</t>
  </si>
  <si>
    <t>源潭镇龚岗村</t>
  </si>
  <si>
    <t>2025年唐河县上屯镇常湾村道路建设项目</t>
  </si>
  <si>
    <t>2025年市派第一书记40个乡村建设类项目</t>
  </si>
  <si>
    <t>40个村</t>
  </si>
  <si>
    <t>唐河县2025年毕店镇凤凰村道路建设项目</t>
  </si>
  <si>
    <t>毕店镇凤凰村</t>
  </si>
  <si>
    <t>唐河县2025年马振抚二烈村道路建设项目</t>
  </si>
  <si>
    <t>马振抚二烈村</t>
  </si>
  <si>
    <t>唐河县2025年湖阳“口子镇”建设项目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</si>
</sst>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  <numFmt numFmtId="178" formatCode="0_ "/>
  </numFmts>
  <fonts count="58">
    <font>
      <sz val="11"/>
      <color theme="1"/>
      <name val="宋体"/>
      <charset val="134"/>
      <scheme val="minor"/>
    </font>
    <font>
      <b/>
      <sz val="20"/>
      <name val="方正粗黑宋简体"/>
      <charset val="134"/>
    </font>
    <font>
      <sz val="11"/>
      <name val="宋体"/>
      <charset val="134"/>
    </font>
    <font>
      <sz val="12"/>
      <color theme="1"/>
      <name val="方正粗黑宋简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方正粗黑宋简体"/>
      <charset val="134"/>
    </font>
    <font>
      <b/>
      <sz val="12"/>
      <name val="方正粗黑宋简体"/>
      <charset val="134"/>
    </font>
    <font>
      <sz val="9"/>
      <color theme="1"/>
      <name val="方正粗黑宋简体"/>
      <charset val="134"/>
    </font>
    <font>
      <sz val="9"/>
      <name val="方正粗黑宋简体"/>
      <charset val="134"/>
    </font>
    <font>
      <sz val="12"/>
      <name val="方正粗黑宋简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indexed="8"/>
      <name val="方正小标宋简体"/>
      <charset val="134"/>
    </font>
    <font>
      <sz val="11"/>
      <color theme="1"/>
      <name val="方正粗黑宋简体"/>
      <charset val="134"/>
    </font>
    <font>
      <sz val="11"/>
      <name val="方正粗黑宋简体"/>
      <charset val="134"/>
    </font>
    <font>
      <sz val="11"/>
      <color indexed="8"/>
      <name val="方正粗黑宋简体"/>
      <charset val="134"/>
    </font>
    <font>
      <b/>
      <sz val="1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22"/>
      <color indexed="8"/>
      <name val="方正粗黑宋简体"/>
      <charset val="134"/>
    </font>
    <font>
      <sz val="22"/>
      <color indexed="8"/>
      <name val="方正小标宋简体"/>
      <charset val="134"/>
    </font>
    <font>
      <sz val="10"/>
      <color indexed="8"/>
      <name val="仿宋"/>
      <charset val="134"/>
    </font>
    <font>
      <sz val="11"/>
      <color indexed="8"/>
      <name val="方正小标宋简体"/>
      <charset val="134"/>
    </font>
    <font>
      <sz val="12"/>
      <color indexed="8"/>
      <name val="方正小标宋简体"/>
      <charset val="134"/>
    </font>
    <font>
      <sz val="12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6" borderId="17" applyNumberFormat="0" applyAlignment="0" applyProtection="0">
      <alignment vertical="center"/>
    </xf>
    <xf numFmtId="0" fontId="46" fillId="7" borderId="18" applyNumberFormat="0" applyAlignment="0" applyProtection="0">
      <alignment vertical="center"/>
    </xf>
    <xf numFmtId="0" fontId="47" fillId="7" borderId="17" applyNumberFormat="0" applyAlignment="0" applyProtection="0">
      <alignment vertical="center"/>
    </xf>
    <xf numFmtId="0" fontId="48" fillId="8" borderId="19" applyNumberFormat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7" fillId="0" borderId="0">
      <alignment vertical="center"/>
    </xf>
    <xf numFmtId="0" fontId="32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32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/>
    <xf numFmtId="0" fontId="56" fillId="0" borderId="0">
      <alignment vertical="center"/>
    </xf>
    <xf numFmtId="0" fontId="56" fillId="0" borderId="0">
      <alignment vertical="center"/>
    </xf>
    <xf numFmtId="0" fontId="32" fillId="0" borderId="0">
      <alignment vertical="center"/>
    </xf>
    <xf numFmtId="0" fontId="56" fillId="0" borderId="0"/>
    <xf numFmtId="0" fontId="57" fillId="0" borderId="0">
      <alignment vertical="center"/>
    </xf>
    <xf numFmtId="0" fontId="57" fillId="0" borderId="0">
      <alignment vertical="center"/>
    </xf>
    <xf numFmtId="0" fontId="32" fillId="0" borderId="0"/>
    <xf numFmtId="0" fontId="56" fillId="0" borderId="0">
      <alignment vertical="center"/>
    </xf>
    <xf numFmtId="0" fontId="5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</cellStyleXfs>
  <cellXfs count="20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1" fillId="0" borderId="1" xfId="70" applyFont="1" applyFill="1" applyBorder="1" applyAlignment="1">
      <alignment horizontal="center" vertical="center" wrapText="1"/>
    </xf>
    <xf numFmtId="0" fontId="12" fillId="0" borderId="8" xfId="70" applyFont="1" applyFill="1" applyBorder="1" applyAlignment="1">
      <alignment horizontal="center" vertical="top" wrapText="1"/>
    </xf>
    <xf numFmtId="0" fontId="13" fillId="0" borderId="8" xfId="70" applyFont="1" applyFill="1" applyBorder="1" applyAlignment="1">
      <alignment horizontal="center" vertical="top" wrapText="1"/>
    </xf>
    <xf numFmtId="0" fontId="13" fillId="2" borderId="5" xfId="70" applyFont="1" applyFill="1" applyBorder="1" applyAlignment="1">
      <alignment horizontal="center" vertical="top" wrapText="1"/>
    </xf>
    <xf numFmtId="0" fontId="13" fillId="4" borderId="5" xfId="70" applyFont="1" applyFill="1" applyBorder="1" applyAlignment="1">
      <alignment horizontal="center" vertical="top" wrapText="1"/>
    </xf>
    <xf numFmtId="0" fontId="12" fillId="2" borderId="5" xfId="70" applyFont="1" applyFill="1" applyBorder="1" applyAlignment="1">
      <alignment horizontal="center" vertical="top" wrapText="1"/>
    </xf>
    <xf numFmtId="0" fontId="12" fillId="2" borderId="8" xfId="70" applyFont="1" applyFill="1" applyBorder="1" applyAlignment="1">
      <alignment horizontal="center" vertical="top" wrapText="1"/>
    </xf>
    <xf numFmtId="0" fontId="12" fillId="2" borderId="9" xfId="70" applyFont="1" applyFill="1" applyBorder="1" applyAlignment="1">
      <alignment horizontal="center" vertical="top" wrapText="1"/>
    </xf>
    <xf numFmtId="0" fontId="12" fillId="2" borderId="0" xfId="70" applyFont="1" applyFill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9" xfId="70" applyFont="1" applyFill="1" applyBorder="1" applyAlignment="1">
      <alignment horizontal="center" vertical="center" wrapText="1"/>
    </xf>
    <xf numFmtId="0" fontId="11" fillId="0" borderId="4" xfId="70" applyFont="1" applyFill="1" applyBorder="1" applyAlignment="1">
      <alignment horizontal="center" vertical="center" wrapText="1"/>
    </xf>
    <xf numFmtId="0" fontId="14" fillId="0" borderId="4" xfId="70" applyFont="1" applyFill="1" applyBorder="1" applyAlignment="1">
      <alignment horizontal="center" vertical="center" wrapText="1"/>
    </xf>
    <xf numFmtId="0" fontId="14" fillId="2" borderId="4" xfId="7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/>
    </xf>
    <xf numFmtId="176" fontId="0" fillId="2" borderId="4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2" borderId="3" xfId="0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176" fontId="0" fillId="4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0" fillId="4" borderId="0" xfId="0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77" fontId="9" fillId="0" borderId="5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176" fontId="0" fillId="0" borderId="4" xfId="0" applyNumberFormat="1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7" fontId="0" fillId="0" borderId="4" xfId="0" applyNumberFormat="1" applyFont="1" applyBorder="1">
      <alignment vertical="center"/>
    </xf>
    <xf numFmtId="0" fontId="15" fillId="0" borderId="5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0" fillId="2" borderId="4" xfId="0" applyFont="1" applyFill="1" applyBorder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4" borderId="0" xfId="0" applyFont="1" applyFill="1" applyAlignment="1">
      <alignment horizontal="left" vertical="center"/>
    </xf>
    <xf numFmtId="0" fontId="0" fillId="4" borderId="0" xfId="0" applyFill="1">
      <alignment vertical="center"/>
    </xf>
    <xf numFmtId="0" fontId="17" fillId="0" borderId="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/>
    </xf>
    <xf numFmtId="0" fontId="18" fillId="0" borderId="8" xfId="70" applyFont="1" applyFill="1" applyBorder="1" applyAlignment="1">
      <alignment horizontal="center" vertical="top" wrapText="1"/>
    </xf>
    <xf numFmtId="0" fontId="19" fillId="0" borderId="8" xfId="70" applyFont="1" applyFill="1" applyBorder="1" applyAlignment="1">
      <alignment horizontal="center" vertical="top" wrapText="1"/>
    </xf>
    <xf numFmtId="0" fontId="19" fillId="4" borderId="5" xfId="70" applyFont="1" applyFill="1" applyBorder="1" applyAlignment="1">
      <alignment horizontal="center" vertical="top" wrapText="1"/>
    </xf>
    <xf numFmtId="0" fontId="18" fillId="0" borderId="5" xfId="70" applyFont="1" applyFill="1" applyBorder="1" applyAlignment="1">
      <alignment horizontal="center" vertical="top" wrapText="1"/>
    </xf>
    <xf numFmtId="0" fontId="18" fillId="0" borderId="9" xfId="70" applyFont="1" applyFill="1" applyBorder="1" applyAlignment="1">
      <alignment horizontal="center" vertical="top" wrapText="1"/>
    </xf>
    <xf numFmtId="0" fontId="20" fillId="0" borderId="0" xfId="0" applyFont="1" applyFill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4" fillId="4" borderId="4" xfId="7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9" fillId="0" borderId="3" xfId="0" applyFont="1" applyBorder="1">
      <alignment vertical="center"/>
    </xf>
    <xf numFmtId="0" fontId="9" fillId="0" borderId="5" xfId="0" applyFont="1" applyBorder="1">
      <alignment vertical="center"/>
    </xf>
    <xf numFmtId="0" fontId="15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176" fontId="25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70" applyFont="1" applyFill="1" applyBorder="1" applyAlignment="1">
      <alignment horizontal="center" vertical="top" wrapText="1"/>
    </xf>
    <xf numFmtId="0" fontId="14" fillId="0" borderId="4" xfId="70" applyFont="1" applyFill="1" applyBorder="1" applyAlignment="1">
      <alignment horizontal="center" vertical="top" wrapText="1"/>
    </xf>
    <xf numFmtId="0" fontId="14" fillId="2" borderId="4" xfId="7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28" fillId="0" borderId="0" xfId="7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9" fillId="0" borderId="4" xfId="70" applyFont="1" applyFill="1" applyBorder="1" applyAlignment="1">
      <alignment horizontal="center" vertical="center" wrapText="1"/>
    </xf>
    <xf numFmtId="0" fontId="19" fillId="2" borderId="4" xfId="7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 wrapText="1"/>
    </xf>
    <xf numFmtId="0" fontId="29" fillId="0" borderId="6" xfId="70" applyFont="1" applyFill="1" applyBorder="1" applyAlignment="1">
      <alignment horizontal="center" vertical="center" wrapText="1"/>
    </xf>
    <xf numFmtId="0" fontId="29" fillId="0" borderId="7" xfId="70" applyFont="1" applyFill="1" applyBorder="1" applyAlignment="1">
      <alignment horizontal="center" vertical="center" wrapText="1"/>
    </xf>
    <xf numFmtId="0" fontId="29" fillId="0" borderId="10" xfId="70" applyFont="1" applyFill="1" applyBorder="1" applyAlignment="1">
      <alignment horizontal="center" vertical="center" wrapText="1"/>
    </xf>
    <xf numFmtId="0" fontId="29" fillId="0" borderId="4" xfId="70" applyFont="1" applyFill="1" applyBorder="1" applyAlignment="1">
      <alignment horizontal="center" vertical="center" wrapText="1"/>
    </xf>
    <xf numFmtId="0" fontId="29" fillId="2" borderId="4" xfId="70" applyFont="1" applyFill="1" applyBorder="1" applyAlignment="1">
      <alignment horizontal="center" vertical="center" wrapText="1"/>
    </xf>
    <xf numFmtId="178" fontId="29" fillId="0" borderId="4" xfId="70" applyNumberFormat="1" applyFont="1" applyFill="1" applyBorder="1" applyAlignment="1">
      <alignment horizontal="center" vertical="center" wrapText="1"/>
    </xf>
    <xf numFmtId="176" fontId="29" fillId="0" borderId="4" xfId="70" applyNumberFormat="1" applyFont="1" applyFill="1" applyBorder="1" applyAlignment="1">
      <alignment horizontal="center" vertical="center" wrapText="1"/>
    </xf>
    <xf numFmtId="0" fontId="9" fillId="0" borderId="4" xfId="0" applyFont="1" applyBorder="1">
      <alignment vertical="center"/>
    </xf>
    <xf numFmtId="0" fontId="29" fillId="0" borderId="0" xfId="70" applyFont="1" applyFill="1" applyBorder="1" applyAlignment="1">
      <alignment horizontal="center" vertical="center" wrapText="1"/>
    </xf>
    <xf numFmtId="0" fontId="29" fillId="0" borderId="5" xfId="70" applyFont="1" applyFill="1" applyBorder="1" applyAlignment="1">
      <alignment horizontal="center" vertical="center" wrapText="1"/>
    </xf>
    <xf numFmtId="0" fontId="30" fillId="0" borderId="5" xfId="7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vertical="center"/>
    </xf>
    <xf numFmtId="176" fontId="31" fillId="0" borderId="4" xfId="0" applyNumberFormat="1" applyFont="1" applyFill="1" applyBorder="1" applyAlignment="1">
      <alignment vertical="center"/>
    </xf>
    <xf numFmtId="0" fontId="0" fillId="0" borderId="4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9" fillId="0" borderId="3" xfId="70" applyFont="1" applyFill="1" applyBorder="1" applyAlignment="1">
      <alignment horizontal="center" vertical="center" wrapText="1"/>
    </xf>
    <xf numFmtId="0" fontId="30" fillId="0" borderId="4" xfId="70" applyFont="1" applyFill="1" applyBorder="1" applyAlignment="1">
      <alignment horizontal="center" vertical="center" wrapText="1"/>
    </xf>
    <xf numFmtId="0" fontId="0" fillId="0" borderId="4" xfId="70" applyFont="1" applyFill="1" applyBorder="1" applyAlignment="1">
      <alignment horizontal="right" vertical="center"/>
    </xf>
    <xf numFmtId="0" fontId="31" fillId="0" borderId="4" xfId="0" applyFont="1" applyFill="1" applyBorder="1" applyAlignment="1">
      <alignment horizontal="right" vertical="center"/>
    </xf>
    <xf numFmtId="0" fontId="32" fillId="0" borderId="4" xfId="0" applyFont="1" applyFill="1" applyBorder="1" applyAlignment="1">
      <alignment vertical="center"/>
    </xf>
    <xf numFmtId="0" fontId="31" fillId="0" borderId="4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vertical="center"/>
    </xf>
    <xf numFmtId="177" fontId="31" fillId="0" borderId="4" xfId="0" applyNumberFormat="1" applyFont="1" applyFill="1" applyBorder="1" applyAlignment="1">
      <alignment vertical="center"/>
    </xf>
    <xf numFmtId="0" fontId="33" fillId="0" borderId="4" xfId="0" applyFont="1" applyFill="1" applyBorder="1" applyAlignment="1">
      <alignment vertical="center" wrapText="1" shrinkToFit="1"/>
    </xf>
    <xf numFmtId="0" fontId="34" fillId="0" borderId="4" xfId="0" applyFont="1" applyBorder="1" applyAlignment="1">
      <alignment vertical="center"/>
    </xf>
    <xf numFmtId="0" fontId="30" fillId="2" borderId="4" xfId="70" applyFont="1" applyFill="1" applyBorder="1" applyAlignment="1">
      <alignment horizontal="left" vertical="center" wrapText="1"/>
    </xf>
    <xf numFmtId="0" fontId="30" fillId="2" borderId="4" xfId="7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177" fontId="31" fillId="2" borderId="4" xfId="0" applyNumberFormat="1" applyFont="1" applyFill="1" applyBorder="1" applyAlignment="1">
      <alignment vertical="center"/>
    </xf>
    <xf numFmtId="0" fontId="33" fillId="0" borderId="4" xfId="0" applyFont="1" applyFill="1" applyBorder="1" applyAlignment="1">
      <alignment vertical="center" shrinkToFit="1"/>
    </xf>
    <xf numFmtId="0" fontId="29" fillId="0" borderId="4" xfId="7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center" vertical="center"/>
    </xf>
    <xf numFmtId="0" fontId="30" fillId="0" borderId="0" xfId="7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 shrinkToFit="1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left" vertical="center" wrapText="1"/>
    </xf>
    <xf numFmtId="0" fontId="36" fillId="2" borderId="0" xfId="0" applyFont="1" applyFill="1" applyBorder="1" applyAlignment="1">
      <alignment horizontal="left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2" xfId="50"/>
    <cellStyle name="常规 141" xfId="51"/>
    <cellStyle name="常规 15" xfId="52"/>
    <cellStyle name="常规 15 2" xfId="53"/>
    <cellStyle name="常规 15 2 2" xfId="54"/>
    <cellStyle name="常规 16" xfId="55"/>
    <cellStyle name="常规 19" xfId="56"/>
    <cellStyle name="常规 2" xfId="57"/>
    <cellStyle name="常规 2 2" xfId="58"/>
    <cellStyle name="常规 2 2 2" xfId="59"/>
    <cellStyle name="常规 2 2 2 2" xfId="60"/>
    <cellStyle name="常规 2 2 2 2 2" xfId="61"/>
    <cellStyle name="常规 2 2 2 2 2 2" xfId="62"/>
    <cellStyle name="常规 2 2 2 2 3" xfId="63"/>
    <cellStyle name="常规 2 2 2 3" xfId="64"/>
    <cellStyle name="常规 2 2 2 3 2" xfId="65"/>
    <cellStyle name="常规 2 2 2 4" xfId="66"/>
    <cellStyle name="常规 2 2 3" xfId="67"/>
    <cellStyle name="常规 2 2 3 2" xfId="68"/>
    <cellStyle name="常规 2 2 4" xfId="69"/>
    <cellStyle name="常规 2 3" xfId="70"/>
    <cellStyle name="常规 2 3 2" xfId="71"/>
    <cellStyle name="常规 2 4" xfId="72"/>
    <cellStyle name="常规 22" xfId="73"/>
    <cellStyle name="常规 29" xfId="74"/>
    <cellStyle name="常规 3" xfId="75"/>
    <cellStyle name="常规 3 2" xfId="76"/>
    <cellStyle name="常规 3 2 2" xfId="77"/>
    <cellStyle name="常规 3 2 3" xfId="78"/>
    <cellStyle name="常规 4" xfId="79"/>
    <cellStyle name="常规 43" xfId="80"/>
    <cellStyle name="常规 5" xfId="81"/>
    <cellStyle name="常规 6" xfId="82"/>
    <cellStyle name="常规 6 2" xfId="83"/>
    <cellStyle name="常规 6 2 2" xfId="84"/>
    <cellStyle name="常规 6 2 2 2" xfId="85"/>
    <cellStyle name="常规 6 2 3" xfId="86"/>
    <cellStyle name="常规 6 3" xfId="87"/>
    <cellStyle name="常规 6 3 2" xfId="88"/>
    <cellStyle name="常规 6 4" xfId="89"/>
    <cellStyle name="常规 7" xfId="90"/>
    <cellStyle name="常规 7 2" xfId="91"/>
    <cellStyle name="常规 7 3" xfId="92"/>
    <cellStyle name="常规 8" xfId="93"/>
  </cellStyles>
  <tableStyles count="0" defaultTableStyle="TableStyleMedium2" defaultPivotStyle="PivotStyleMedium9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9"/>
  <sheetViews>
    <sheetView topLeftCell="D1" workbookViewId="0">
      <selection activeCell="Z21" sqref="Z21"/>
    </sheetView>
  </sheetViews>
  <sheetFormatPr defaultColWidth="9" defaultRowHeight="13.5"/>
  <cols>
    <col min="1" max="1" width="12.125" customWidth="1"/>
    <col min="2" max="2" width="23.875" customWidth="1"/>
    <col min="3" max="3" width="11.125" customWidth="1"/>
    <col min="4" max="4" width="12" customWidth="1"/>
    <col min="5" max="5" width="10.375"/>
    <col min="6" max="6" width="14.5" customWidth="1"/>
    <col min="7" max="7" width="11.125" customWidth="1"/>
    <col min="9" max="9" width="10.375"/>
    <col min="11" max="11" width="7.125" customWidth="1"/>
    <col min="12" max="12" width="6.75" customWidth="1"/>
    <col min="13" max="13" width="6.875" customWidth="1"/>
    <col min="14" max="14" width="6.375" customWidth="1"/>
    <col min="15" max="16" width="5.375" customWidth="1"/>
    <col min="17" max="17" width="7.5" style="27" customWidth="1"/>
    <col min="19" max="19" width="9.375" customWidth="1"/>
    <col min="20" max="20" width="9.125" customWidth="1"/>
    <col min="21" max="21" width="5.875" customWidth="1"/>
    <col min="22" max="22" width="10.375" customWidth="1"/>
    <col min="23" max="23" width="9.5" customWidth="1"/>
    <col min="24" max="24" width="14" customWidth="1"/>
    <col min="25" max="25" width="10.375"/>
    <col min="26" max="26" width="13.75"/>
    <col min="27" max="27" width="9.375" customWidth="1"/>
    <col min="28" max="28" width="14.25" customWidth="1"/>
    <col min="29" max="29" width="13" customWidth="1"/>
  </cols>
  <sheetData>
    <row r="1" ht="27" spans="1:30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2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</row>
    <row r="2" ht="27" spans="1:30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4" t="s">
        <v>1</v>
      </c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</row>
    <row r="3" ht="27" spans="1:30">
      <c r="A3" s="119" t="s">
        <v>2</v>
      </c>
      <c r="B3" s="119"/>
      <c r="C3" s="119"/>
      <c r="D3" s="119"/>
      <c r="E3" s="119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4"/>
      <c r="R3" s="143"/>
      <c r="S3" s="143"/>
      <c r="T3" s="143"/>
      <c r="U3" s="143"/>
      <c r="V3" s="143"/>
      <c r="W3" s="143"/>
      <c r="X3" s="145"/>
      <c r="Y3" s="146" t="s">
        <v>3</v>
      </c>
      <c r="Z3" s="146"/>
      <c r="AA3" s="143"/>
      <c r="AB3" s="143"/>
    </row>
    <row r="4" ht="27" customHeight="1" spans="1:30">
      <c r="A4" s="5" t="s">
        <v>4</v>
      </c>
      <c r="B4" s="5" t="s">
        <v>5</v>
      </c>
      <c r="C4" s="5" t="s">
        <v>6</v>
      </c>
      <c r="D4" s="147" t="s">
        <v>7</v>
      </c>
      <c r="E4" s="148" t="s">
        <v>8</v>
      </c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9"/>
      <c r="R4" s="148"/>
      <c r="S4" s="148"/>
      <c r="T4" s="148"/>
      <c r="U4" s="148"/>
      <c r="V4" s="148"/>
      <c r="W4" s="148"/>
      <c r="X4" s="150" t="s">
        <v>9</v>
      </c>
      <c r="Y4" s="39" t="s">
        <v>10</v>
      </c>
      <c r="Z4" s="39" t="s">
        <v>11</v>
      </c>
      <c r="AA4" s="150" t="s">
        <v>12</v>
      </c>
      <c r="AB4" s="151" t="s">
        <v>13</v>
      </c>
    </row>
    <row r="5" ht="85.5" spans="1:30">
      <c r="A5" s="7"/>
      <c r="B5" s="7"/>
      <c r="C5" s="7"/>
      <c r="D5" s="152"/>
      <c r="E5" s="153" t="s">
        <v>14</v>
      </c>
      <c r="F5" s="55" t="s">
        <v>15</v>
      </c>
      <c r="G5" s="55"/>
      <c r="H5" s="55"/>
      <c r="I5" s="55"/>
      <c r="J5" s="55"/>
      <c r="K5" s="154" t="s">
        <v>16</v>
      </c>
      <c r="L5" s="154"/>
      <c r="M5" s="155" t="s">
        <v>17</v>
      </c>
      <c r="N5" s="155"/>
      <c r="O5" s="155" t="s">
        <v>18</v>
      </c>
      <c r="P5" s="155"/>
      <c r="Q5" s="156" t="s">
        <v>19</v>
      </c>
      <c r="R5" s="154" t="s">
        <v>20</v>
      </c>
      <c r="S5" s="154" t="s">
        <v>21</v>
      </c>
      <c r="T5" s="56" t="s">
        <v>22</v>
      </c>
      <c r="U5" s="56"/>
      <c r="V5" s="56"/>
      <c r="W5" s="56"/>
      <c r="X5" s="157"/>
      <c r="Y5" s="51"/>
      <c r="Z5" s="51"/>
      <c r="AA5" s="157"/>
      <c r="AB5" s="158"/>
      <c r="AD5" s="159"/>
    </row>
    <row r="6" ht="27" customHeight="1" spans="1:30">
      <c r="A6" s="53"/>
      <c r="B6" s="53"/>
      <c r="C6" s="53"/>
      <c r="D6" s="160"/>
      <c r="E6" s="153"/>
      <c r="F6" s="55" t="s">
        <v>23</v>
      </c>
      <c r="G6" s="55" t="s">
        <v>24</v>
      </c>
      <c r="H6" s="55" t="s">
        <v>25</v>
      </c>
      <c r="I6" s="55" t="s">
        <v>26</v>
      </c>
      <c r="J6" s="55" t="s">
        <v>27</v>
      </c>
      <c r="K6" s="161" t="s">
        <v>24</v>
      </c>
      <c r="L6" s="56" t="s">
        <v>25</v>
      </c>
      <c r="M6" s="161" t="s">
        <v>24</v>
      </c>
      <c r="N6" s="56" t="s">
        <v>25</v>
      </c>
      <c r="O6" s="161" t="s">
        <v>24</v>
      </c>
      <c r="P6" s="56" t="s">
        <v>25</v>
      </c>
      <c r="Q6" s="162" t="s">
        <v>26</v>
      </c>
      <c r="R6" s="56" t="s">
        <v>27</v>
      </c>
      <c r="S6" s="56" t="s">
        <v>24</v>
      </c>
      <c r="T6" s="161" t="s">
        <v>24</v>
      </c>
      <c r="U6" s="161" t="s">
        <v>25</v>
      </c>
      <c r="V6" s="161" t="s">
        <v>26</v>
      </c>
      <c r="W6" s="161" t="s">
        <v>27</v>
      </c>
      <c r="X6" s="163"/>
      <c r="Y6" s="58"/>
      <c r="Z6" s="58"/>
      <c r="AA6" s="163"/>
      <c r="AB6" s="164"/>
      <c r="AD6" s="159"/>
    </row>
    <row r="7" s="26" customFormat="1" ht="28.5" customHeight="1" spans="1:30">
      <c r="A7" s="165" t="s">
        <v>23</v>
      </c>
      <c r="B7" s="166"/>
      <c r="C7" s="166"/>
      <c r="D7" s="167"/>
      <c r="E7" s="168">
        <v>11828.55</v>
      </c>
      <c r="F7" s="168">
        <f t="shared" ref="F7:Z7" si="0">SUM(F8:F27)</f>
        <v>11560</v>
      </c>
      <c r="G7" s="168">
        <f t="shared" si="0"/>
        <v>4902</v>
      </c>
      <c r="H7" s="168">
        <f t="shared" si="0"/>
        <v>1898</v>
      </c>
      <c r="I7" s="168">
        <f t="shared" si="0"/>
        <v>360</v>
      </c>
      <c r="J7" s="168">
        <f t="shared" si="0"/>
        <v>4400</v>
      </c>
      <c r="K7" s="168">
        <f t="shared" si="0"/>
        <v>495</v>
      </c>
      <c r="L7" s="168">
        <f t="shared" si="0"/>
        <v>1883</v>
      </c>
      <c r="M7" s="168">
        <f t="shared" si="0"/>
        <v>4164</v>
      </c>
      <c r="N7" s="168">
        <f t="shared" si="0"/>
        <v>9</v>
      </c>
      <c r="O7" s="168">
        <f t="shared" si="0"/>
        <v>25</v>
      </c>
      <c r="P7" s="168">
        <f t="shared" si="0"/>
        <v>6</v>
      </c>
      <c r="Q7" s="169">
        <f t="shared" si="0"/>
        <v>360</v>
      </c>
      <c r="R7" s="168">
        <f t="shared" si="0"/>
        <v>4400</v>
      </c>
      <c r="S7" s="168">
        <f t="shared" si="0"/>
        <v>218</v>
      </c>
      <c r="T7" s="170">
        <f t="shared" si="0"/>
        <v>0</v>
      </c>
      <c r="U7" s="168">
        <f t="shared" si="0"/>
        <v>0</v>
      </c>
      <c r="V7" s="168">
        <f t="shared" si="0"/>
        <v>0</v>
      </c>
      <c r="W7" s="168">
        <f t="shared" si="0"/>
        <v>0</v>
      </c>
      <c r="X7" s="168">
        <f t="shared" si="0"/>
        <v>11530.801026</v>
      </c>
      <c r="Y7" s="168">
        <f t="shared" si="0"/>
        <v>0</v>
      </c>
      <c r="Z7" s="168">
        <f t="shared" si="0"/>
        <v>29.1989739999997</v>
      </c>
      <c r="AA7" s="171">
        <v>0</v>
      </c>
      <c r="AB7" s="172"/>
      <c r="AD7" s="173"/>
    </row>
    <row r="8" ht="26.25" customHeight="1" spans="1:30">
      <c r="A8" s="168" t="s">
        <v>28</v>
      </c>
      <c r="B8" s="174" t="s">
        <v>29</v>
      </c>
      <c r="C8" s="175" t="s">
        <v>30</v>
      </c>
      <c r="D8" s="175" t="s">
        <v>31</v>
      </c>
      <c r="E8" s="174">
        <v>17.6</v>
      </c>
      <c r="F8" s="176">
        <v>17.6</v>
      </c>
      <c r="G8" s="176">
        <f t="shared" ref="G8:G19" si="1">K8+M8+O8+S8+T8</f>
        <v>17.6</v>
      </c>
      <c r="H8" s="176">
        <f t="shared" ref="H8:H27" si="2">L8+N8+P8+U8</f>
        <v>0</v>
      </c>
      <c r="I8" s="168">
        <f t="shared" ref="I8:I27" si="3">Q8+V8</f>
        <v>0</v>
      </c>
      <c r="J8" s="176">
        <f t="shared" ref="J8:J27" si="4">R8+W8</f>
        <v>0</v>
      </c>
      <c r="K8" s="177"/>
      <c r="L8" s="177"/>
      <c r="M8" s="177">
        <v>17.6</v>
      </c>
      <c r="N8" s="177"/>
      <c r="O8" s="177"/>
      <c r="P8" s="177"/>
      <c r="Q8" s="178"/>
      <c r="R8" s="177"/>
      <c r="S8" s="177"/>
      <c r="T8" s="177"/>
      <c r="U8" s="177"/>
      <c r="V8" s="177"/>
      <c r="W8" s="177"/>
      <c r="X8" s="179">
        <v>17.6</v>
      </c>
      <c r="Y8" s="179">
        <v>0</v>
      </c>
      <c r="Z8" s="180">
        <f t="shared" ref="Z8:Z19" si="5">F8-X8-Y8</f>
        <v>0</v>
      </c>
      <c r="AA8" s="171">
        <v>0</v>
      </c>
      <c r="AB8" s="181"/>
      <c r="AD8" s="182"/>
    </row>
    <row r="9" ht="26.25" customHeight="1" spans="1:30">
      <c r="A9" s="168"/>
      <c r="B9" s="168" t="s">
        <v>32</v>
      </c>
      <c r="C9" s="175" t="s">
        <v>30</v>
      </c>
      <c r="D9" s="175" t="s">
        <v>31</v>
      </c>
      <c r="E9" s="168">
        <v>189.15</v>
      </c>
      <c r="F9" s="176">
        <v>189.15</v>
      </c>
      <c r="G9" s="176">
        <f t="shared" si="1"/>
        <v>93.9</v>
      </c>
      <c r="H9" s="176">
        <f t="shared" si="2"/>
        <v>0</v>
      </c>
      <c r="I9" s="168">
        <f t="shared" si="3"/>
        <v>0</v>
      </c>
      <c r="J9" s="176">
        <f t="shared" si="4"/>
        <v>95.25</v>
      </c>
      <c r="K9" s="177">
        <v>93.9</v>
      </c>
      <c r="L9" s="177"/>
      <c r="M9" s="177"/>
      <c r="N9" s="177"/>
      <c r="O9" s="177"/>
      <c r="P9" s="177"/>
      <c r="Q9" s="178"/>
      <c r="R9" s="177">
        <v>95.25</v>
      </c>
      <c r="S9" s="177"/>
      <c r="T9" s="177"/>
      <c r="U9" s="177"/>
      <c r="V9" s="177"/>
      <c r="W9" s="177"/>
      <c r="X9" s="179">
        <v>189.15</v>
      </c>
      <c r="Y9" s="179">
        <v>0</v>
      </c>
      <c r="Z9" s="180">
        <f t="shared" si="5"/>
        <v>0</v>
      </c>
      <c r="AA9" s="171">
        <v>0</v>
      </c>
      <c r="AB9" s="181"/>
      <c r="AD9" s="182"/>
    </row>
    <row r="10" ht="33" customHeight="1" spans="1:30">
      <c r="A10" s="183" t="s">
        <v>33</v>
      </c>
      <c r="B10" s="168" t="s">
        <v>34</v>
      </c>
      <c r="C10" s="184" t="s">
        <v>35</v>
      </c>
      <c r="D10" s="175" t="s">
        <v>31</v>
      </c>
      <c r="E10" s="168">
        <v>30</v>
      </c>
      <c r="F10" s="176">
        <v>26.9</v>
      </c>
      <c r="G10" s="176">
        <f t="shared" si="1"/>
        <v>0</v>
      </c>
      <c r="H10" s="176">
        <f t="shared" si="2"/>
        <v>0</v>
      </c>
      <c r="I10" s="168">
        <f t="shared" si="3"/>
        <v>26.9</v>
      </c>
      <c r="J10" s="176">
        <f t="shared" si="4"/>
        <v>0</v>
      </c>
      <c r="K10" s="177"/>
      <c r="L10" s="177"/>
      <c r="M10" s="177"/>
      <c r="N10" s="177"/>
      <c r="O10" s="177"/>
      <c r="P10" s="177"/>
      <c r="Q10" s="178">
        <v>30</v>
      </c>
      <c r="R10" s="177"/>
      <c r="S10" s="177"/>
      <c r="T10" s="177"/>
      <c r="U10" s="177"/>
      <c r="V10" s="177">
        <v>-3.1</v>
      </c>
      <c r="W10" s="177"/>
      <c r="X10" s="179">
        <v>26.9</v>
      </c>
      <c r="Y10" s="185">
        <v>0</v>
      </c>
      <c r="Z10" s="180">
        <f t="shared" si="5"/>
        <v>0</v>
      </c>
      <c r="AA10" s="171">
        <v>0</v>
      </c>
      <c r="AB10" s="181"/>
      <c r="AD10" s="182"/>
    </row>
    <row r="11" ht="33" customHeight="1" spans="1:30">
      <c r="A11" s="183"/>
      <c r="B11" s="168" t="s">
        <v>36</v>
      </c>
      <c r="C11" s="184" t="s">
        <v>37</v>
      </c>
      <c r="D11" s="175" t="s">
        <v>31</v>
      </c>
      <c r="E11" s="168">
        <v>30</v>
      </c>
      <c r="F11" s="176">
        <v>27.36</v>
      </c>
      <c r="G11" s="176">
        <f t="shared" si="1"/>
        <v>0</v>
      </c>
      <c r="H11" s="176">
        <f t="shared" si="2"/>
        <v>0</v>
      </c>
      <c r="I11" s="168">
        <f t="shared" si="3"/>
        <v>27.36</v>
      </c>
      <c r="J11" s="176">
        <f t="shared" si="4"/>
        <v>0</v>
      </c>
      <c r="K11" s="177"/>
      <c r="L11" s="177"/>
      <c r="M11" s="177"/>
      <c r="N11" s="177"/>
      <c r="O11" s="177"/>
      <c r="P11" s="177"/>
      <c r="Q11" s="178">
        <v>30</v>
      </c>
      <c r="R11" s="177"/>
      <c r="S11" s="177"/>
      <c r="T11" s="177"/>
      <c r="U11" s="177"/>
      <c r="V11" s="177">
        <v>-2.64</v>
      </c>
      <c r="W11" s="177"/>
      <c r="X11" s="179">
        <v>27.36</v>
      </c>
      <c r="Y11" s="186">
        <v>0</v>
      </c>
      <c r="Z11" s="180">
        <f t="shared" si="5"/>
        <v>0</v>
      </c>
      <c r="AA11" s="171">
        <v>0</v>
      </c>
      <c r="AB11" s="181"/>
      <c r="AD11" s="182"/>
    </row>
    <row r="12" ht="33" customHeight="1" spans="1:30">
      <c r="A12" s="183"/>
      <c r="B12" s="168" t="s">
        <v>38</v>
      </c>
      <c r="C12" s="184" t="s">
        <v>39</v>
      </c>
      <c r="D12" s="175" t="s">
        <v>31</v>
      </c>
      <c r="E12" s="168">
        <v>30</v>
      </c>
      <c r="F12" s="176">
        <v>28.29</v>
      </c>
      <c r="G12" s="176">
        <f t="shared" si="1"/>
        <v>0</v>
      </c>
      <c r="H12" s="176">
        <f t="shared" si="2"/>
        <v>0</v>
      </c>
      <c r="I12" s="168">
        <f t="shared" si="3"/>
        <v>28.29</v>
      </c>
      <c r="J12" s="176">
        <f t="shared" si="4"/>
        <v>0</v>
      </c>
      <c r="K12" s="177"/>
      <c r="L12" s="177"/>
      <c r="M12" s="177"/>
      <c r="N12" s="177"/>
      <c r="O12" s="177"/>
      <c r="P12" s="177"/>
      <c r="Q12" s="178">
        <v>30</v>
      </c>
      <c r="R12" s="177"/>
      <c r="S12" s="177"/>
      <c r="T12" s="177"/>
      <c r="U12" s="177"/>
      <c r="V12" s="177">
        <v>-1.71</v>
      </c>
      <c r="W12" s="177"/>
      <c r="X12" s="179">
        <v>28.29</v>
      </c>
      <c r="Y12" s="185">
        <v>0</v>
      </c>
      <c r="Z12" s="180">
        <f t="shared" si="5"/>
        <v>0</v>
      </c>
      <c r="AA12" s="171">
        <v>0</v>
      </c>
      <c r="AB12" s="187"/>
      <c r="AD12" s="182"/>
    </row>
    <row r="13" ht="33" customHeight="1" spans="1:30">
      <c r="A13" s="183"/>
      <c r="B13" s="168" t="s">
        <v>40</v>
      </c>
      <c r="C13" s="184" t="s">
        <v>41</v>
      </c>
      <c r="D13" s="175" t="s">
        <v>31</v>
      </c>
      <c r="E13" s="168">
        <v>30</v>
      </c>
      <c r="F13" s="176">
        <v>24.4</v>
      </c>
      <c r="G13" s="176">
        <f t="shared" si="1"/>
        <v>0</v>
      </c>
      <c r="H13" s="176">
        <f t="shared" si="2"/>
        <v>0</v>
      </c>
      <c r="I13" s="168">
        <f t="shared" si="3"/>
        <v>24.4</v>
      </c>
      <c r="J13" s="176">
        <f t="shared" si="4"/>
        <v>0</v>
      </c>
      <c r="K13" s="177"/>
      <c r="L13" s="177"/>
      <c r="M13" s="177"/>
      <c r="N13" s="177"/>
      <c r="O13" s="177"/>
      <c r="P13" s="177"/>
      <c r="Q13" s="178">
        <v>30</v>
      </c>
      <c r="R13" s="177"/>
      <c r="S13" s="177"/>
      <c r="T13" s="177"/>
      <c r="U13" s="177"/>
      <c r="V13" s="177">
        <v>-5.6</v>
      </c>
      <c r="W13" s="177"/>
      <c r="X13" s="179">
        <v>24.4</v>
      </c>
      <c r="Y13" s="185">
        <v>0</v>
      </c>
      <c r="Z13" s="180">
        <f t="shared" si="5"/>
        <v>0</v>
      </c>
      <c r="AA13" s="171">
        <v>0</v>
      </c>
      <c r="AB13" s="181"/>
      <c r="AD13" s="182"/>
    </row>
    <row r="14" ht="33" customHeight="1" spans="1:30">
      <c r="A14" s="183"/>
      <c r="B14" s="168" t="s">
        <v>42</v>
      </c>
      <c r="C14" s="184" t="s">
        <v>43</v>
      </c>
      <c r="D14" s="175" t="s">
        <v>31</v>
      </c>
      <c r="E14" s="168">
        <v>30</v>
      </c>
      <c r="F14" s="176">
        <v>27.511995</v>
      </c>
      <c r="G14" s="176">
        <f t="shared" si="1"/>
        <v>0</v>
      </c>
      <c r="H14" s="176">
        <f t="shared" si="2"/>
        <v>0</v>
      </c>
      <c r="I14" s="168">
        <f t="shared" si="3"/>
        <v>27.511995</v>
      </c>
      <c r="J14" s="176">
        <f t="shared" si="4"/>
        <v>0</v>
      </c>
      <c r="K14" s="177"/>
      <c r="L14" s="177"/>
      <c r="M14" s="177"/>
      <c r="N14" s="177"/>
      <c r="O14" s="177"/>
      <c r="P14" s="177"/>
      <c r="Q14" s="178">
        <v>30</v>
      </c>
      <c r="R14" s="177"/>
      <c r="S14" s="177"/>
      <c r="T14" s="177"/>
      <c r="U14" s="177"/>
      <c r="V14" s="177">
        <v>-2.488005</v>
      </c>
      <c r="W14" s="177"/>
      <c r="X14" s="179">
        <v>27.511995</v>
      </c>
      <c r="Y14" s="186">
        <v>0</v>
      </c>
      <c r="Z14" s="180">
        <f t="shared" si="5"/>
        <v>0</v>
      </c>
      <c r="AA14" s="171">
        <v>0</v>
      </c>
      <c r="AB14" s="181"/>
      <c r="AD14" s="182"/>
    </row>
    <row r="15" ht="33" customHeight="1" spans="1:30">
      <c r="A15" s="183"/>
      <c r="B15" s="168" t="s">
        <v>44</v>
      </c>
      <c r="C15" s="184" t="s">
        <v>45</v>
      </c>
      <c r="D15" s="175" t="s">
        <v>31</v>
      </c>
      <c r="E15" s="168">
        <v>30</v>
      </c>
      <c r="F15" s="176">
        <v>30</v>
      </c>
      <c r="G15" s="176">
        <f t="shared" si="1"/>
        <v>0</v>
      </c>
      <c r="H15" s="176">
        <f t="shared" si="2"/>
        <v>0</v>
      </c>
      <c r="I15" s="168">
        <f t="shared" si="3"/>
        <v>30</v>
      </c>
      <c r="J15" s="176">
        <f t="shared" si="4"/>
        <v>0</v>
      </c>
      <c r="K15" s="177"/>
      <c r="L15" s="177"/>
      <c r="M15" s="177"/>
      <c r="N15" s="177"/>
      <c r="O15" s="177"/>
      <c r="P15" s="177"/>
      <c r="Q15" s="178">
        <v>30</v>
      </c>
      <c r="R15" s="177"/>
      <c r="S15" s="177"/>
      <c r="T15" s="177"/>
      <c r="U15" s="177"/>
      <c r="V15" s="177"/>
      <c r="W15" s="177"/>
      <c r="X15" s="179">
        <v>30</v>
      </c>
      <c r="Y15" s="186">
        <v>0</v>
      </c>
      <c r="Z15" s="180">
        <f t="shared" si="5"/>
        <v>0</v>
      </c>
      <c r="AA15" s="171">
        <v>0</v>
      </c>
      <c r="AB15" s="181"/>
      <c r="AD15" s="182"/>
    </row>
    <row r="16" ht="33" customHeight="1" spans="1:30">
      <c r="A16" s="183"/>
      <c r="B16" s="168" t="s">
        <v>46</v>
      </c>
      <c r="C16" s="184" t="s">
        <v>47</v>
      </c>
      <c r="D16" s="175" t="s">
        <v>31</v>
      </c>
      <c r="E16" s="168">
        <v>30</v>
      </c>
      <c r="F16" s="176">
        <v>27.72</v>
      </c>
      <c r="G16" s="176">
        <f t="shared" si="1"/>
        <v>0</v>
      </c>
      <c r="H16" s="176">
        <f t="shared" si="2"/>
        <v>0</v>
      </c>
      <c r="I16" s="168">
        <f t="shared" si="3"/>
        <v>27.72</v>
      </c>
      <c r="J16" s="176">
        <f t="shared" si="4"/>
        <v>0</v>
      </c>
      <c r="K16" s="177"/>
      <c r="L16" s="177"/>
      <c r="M16" s="177"/>
      <c r="N16" s="177"/>
      <c r="O16" s="177"/>
      <c r="P16" s="177"/>
      <c r="Q16" s="178">
        <v>30</v>
      </c>
      <c r="R16" s="177"/>
      <c r="S16" s="177"/>
      <c r="T16" s="177"/>
      <c r="U16" s="177"/>
      <c r="V16" s="177">
        <v>-2.28</v>
      </c>
      <c r="W16" s="177"/>
      <c r="X16" s="179">
        <v>27.72</v>
      </c>
      <c r="Y16" s="185">
        <v>0</v>
      </c>
      <c r="Z16" s="180">
        <f t="shared" si="5"/>
        <v>0</v>
      </c>
      <c r="AA16" s="171">
        <v>0</v>
      </c>
      <c r="AB16" s="181"/>
      <c r="AD16" s="182"/>
    </row>
    <row r="17" ht="33" customHeight="1" spans="1:30">
      <c r="A17" s="183"/>
      <c r="B17" s="168" t="s">
        <v>48</v>
      </c>
      <c r="C17" s="184" t="s">
        <v>49</v>
      </c>
      <c r="D17" s="175" t="s">
        <v>31</v>
      </c>
      <c r="E17" s="168">
        <v>30</v>
      </c>
      <c r="F17" s="176">
        <v>29.58</v>
      </c>
      <c r="G17" s="176">
        <f t="shared" si="1"/>
        <v>0</v>
      </c>
      <c r="H17" s="176">
        <f t="shared" si="2"/>
        <v>0</v>
      </c>
      <c r="I17" s="168">
        <f t="shared" si="3"/>
        <v>29.58</v>
      </c>
      <c r="J17" s="176">
        <f t="shared" si="4"/>
        <v>0</v>
      </c>
      <c r="K17" s="177"/>
      <c r="L17" s="177"/>
      <c r="M17" s="177"/>
      <c r="N17" s="177"/>
      <c r="O17" s="177"/>
      <c r="P17" s="177"/>
      <c r="Q17" s="178">
        <v>30</v>
      </c>
      <c r="R17" s="177"/>
      <c r="S17" s="177"/>
      <c r="T17" s="177"/>
      <c r="U17" s="177"/>
      <c r="V17" s="177">
        <v>-0.42</v>
      </c>
      <c r="W17" s="177"/>
      <c r="X17" s="179">
        <v>29.58</v>
      </c>
      <c r="Y17" s="185">
        <v>0</v>
      </c>
      <c r="Z17" s="180">
        <f t="shared" si="5"/>
        <v>0</v>
      </c>
      <c r="AA17" s="171">
        <v>0</v>
      </c>
      <c r="AB17" s="181"/>
      <c r="AD17" s="182"/>
    </row>
    <row r="18" ht="33" customHeight="1" spans="1:30">
      <c r="A18" s="183"/>
      <c r="B18" s="168" t="s">
        <v>50</v>
      </c>
      <c r="C18" s="184" t="s">
        <v>51</v>
      </c>
      <c r="D18" s="175" t="s">
        <v>31</v>
      </c>
      <c r="E18" s="168">
        <v>30</v>
      </c>
      <c r="F18" s="176">
        <v>27.55</v>
      </c>
      <c r="G18" s="176">
        <f t="shared" si="1"/>
        <v>0</v>
      </c>
      <c r="H18" s="176">
        <f t="shared" si="2"/>
        <v>0</v>
      </c>
      <c r="I18" s="168">
        <f t="shared" si="3"/>
        <v>27.55</v>
      </c>
      <c r="J18" s="176">
        <f t="shared" si="4"/>
        <v>0</v>
      </c>
      <c r="K18" s="177"/>
      <c r="L18" s="177"/>
      <c r="M18" s="177"/>
      <c r="N18" s="177"/>
      <c r="O18" s="177"/>
      <c r="P18" s="177"/>
      <c r="Q18" s="178">
        <v>30</v>
      </c>
      <c r="R18" s="177"/>
      <c r="S18" s="177"/>
      <c r="T18" s="177"/>
      <c r="U18" s="177"/>
      <c r="V18" s="177">
        <v>-2.45</v>
      </c>
      <c r="W18" s="177"/>
      <c r="X18" s="179">
        <v>27.55</v>
      </c>
      <c r="Y18" s="185">
        <v>0</v>
      </c>
      <c r="Z18" s="180">
        <f t="shared" si="5"/>
        <v>0</v>
      </c>
      <c r="AA18" s="171">
        <v>0</v>
      </c>
      <c r="AB18" s="181"/>
      <c r="AD18" s="182"/>
    </row>
    <row r="19" ht="33" customHeight="1" spans="1:30">
      <c r="A19" s="183"/>
      <c r="B19" s="168" t="s">
        <v>52</v>
      </c>
      <c r="C19" s="184" t="s">
        <v>53</v>
      </c>
      <c r="D19" s="175" t="s">
        <v>31</v>
      </c>
      <c r="E19" s="168">
        <v>30</v>
      </c>
      <c r="F19" s="176">
        <v>28.19</v>
      </c>
      <c r="G19" s="176">
        <f t="shared" si="1"/>
        <v>0</v>
      </c>
      <c r="H19" s="176">
        <f t="shared" si="2"/>
        <v>0</v>
      </c>
      <c r="I19" s="168">
        <f t="shared" si="3"/>
        <v>28.19</v>
      </c>
      <c r="J19" s="176">
        <f t="shared" si="4"/>
        <v>0</v>
      </c>
      <c r="K19" s="177"/>
      <c r="L19" s="177"/>
      <c r="M19" s="177"/>
      <c r="N19" s="177"/>
      <c r="O19" s="177"/>
      <c r="P19" s="177"/>
      <c r="Q19" s="178">
        <v>30</v>
      </c>
      <c r="R19" s="177"/>
      <c r="S19" s="177"/>
      <c r="T19" s="177"/>
      <c r="U19" s="177"/>
      <c r="V19" s="177">
        <v>-1.81</v>
      </c>
      <c r="W19" s="177"/>
      <c r="X19" s="179">
        <v>28.19</v>
      </c>
      <c r="Y19" s="185">
        <v>0</v>
      </c>
      <c r="Z19" s="180">
        <f t="shared" si="5"/>
        <v>0</v>
      </c>
      <c r="AA19" s="171">
        <v>0</v>
      </c>
      <c r="AB19" s="181"/>
      <c r="AD19" s="182"/>
    </row>
    <row r="20" ht="44.25" customHeight="1" spans="1:30">
      <c r="A20" s="183"/>
      <c r="B20" s="168" t="s">
        <v>54</v>
      </c>
      <c r="C20" s="184" t="s">
        <v>55</v>
      </c>
      <c r="D20" s="184" t="s">
        <v>56</v>
      </c>
      <c r="E20" s="168">
        <v>218</v>
      </c>
      <c r="F20" s="176">
        <v>218</v>
      </c>
      <c r="G20" s="176">
        <v>218</v>
      </c>
      <c r="H20" s="176">
        <f t="shared" si="2"/>
        <v>0</v>
      </c>
      <c r="I20" s="168">
        <f t="shared" si="3"/>
        <v>0</v>
      </c>
      <c r="J20" s="176">
        <f t="shared" si="4"/>
        <v>0</v>
      </c>
      <c r="K20" s="177"/>
      <c r="L20" s="177"/>
      <c r="M20" s="177"/>
      <c r="N20" s="188"/>
      <c r="O20" s="177"/>
      <c r="P20" s="188"/>
      <c r="Q20" s="178"/>
      <c r="R20" s="177"/>
      <c r="S20" s="177">
        <v>218</v>
      </c>
      <c r="T20" s="177"/>
      <c r="U20" s="177"/>
      <c r="V20" s="177"/>
      <c r="W20" s="177"/>
      <c r="X20" s="189">
        <v>204.430446</v>
      </c>
      <c r="Y20" s="179">
        <v>0</v>
      </c>
      <c r="Z20" s="190">
        <v>13.569554</v>
      </c>
      <c r="AA20" s="171">
        <v>0</v>
      </c>
      <c r="AB20" s="191" t="s">
        <v>57</v>
      </c>
      <c r="AC20">
        <v>13.569554</v>
      </c>
    </row>
    <row r="21" ht="39" customHeight="1" spans="1:30">
      <c r="A21" s="174"/>
      <c r="B21" s="168" t="s">
        <v>58</v>
      </c>
      <c r="C21" s="184" t="s">
        <v>59</v>
      </c>
      <c r="D21" s="184" t="s">
        <v>60</v>
      </c>
      <c r="E21" s="168">
        <v>31</v>
      </c>
      <c r="F21" s="176">
        <v>31</v>
      </c>
      <c r="G21" s="176">
        <f t="shared" ref="G21:G27" si="6">K21+M21+O21+S21+T21</f>
        <v>25</v>
      </c>
      <c r="H21" s="176">
        <f t="shared" si="2"/>
        <v>6</v>
      </c>
      <c r="I21" s="168">
        <f t="shared" si="3"/>
        <v>0</v>
      </c>
      <c r="J21" s="176">
        <f t="shared" si="4"/>
        <v>0</v>
      </c>
      <c r="K21" s="177"/>
      <c r="L21" s="177"/>
      <c r="M21" s="177"/>
      <c r="N21" s="188"/>
      <c r="O21" s="177">
        <v>25</v>
      </c>
      <c r="P21" s="188">
        <v>6</v>
      </c>
      <c r="Q21" s="178"/>
      <c r="R21" s="177"/>
      <c r="S21" s="177"/>
      <c r="T21" s="177"/>
      <c r="U21" s="177"/>
      <c r="V21" s="177"/>
      <c r="W21" s="177"/>
      <c r="X21" s="179">
        <v>29.596654</v>
      </c>
      <c r="Y21" s="179">
        <v>0</v>
      </c>
      <c r="Z21" s="190">
        <f t="shared" ref="Z21:Z27" si="7">F21-X21-Y21</f>
        <v>1.403346</v>
      </c>
      <c r="AA21" s="171">
        <v>0</v>
      </c>
      <c r="AB21" s="187"/>
    </row>
    <row r="22" ht="45" customHeight="1" spans="1:30">
      <c r="A22" s="192" t="s">
        <v>61</v>
      </c>
      <c r="B22" s="168" t="s">
        <v>62</v>
      </c>
      <c r="C22" s="175" t="s">
        <v>30</v>
      </c>
      <c r="D22" s="184" t="s">
        <v>63</v>
      </c>
      <c r="E22" s="168">
        <v>4386</v>
      </c>
      <c r="F22" s="176">
        <v>4386</v>
      </c>
      <c r="G22" s="176">
        <f t="shared" si="6"/>
        <v>922.7</v>
      </c>
      <c r="H22" s="176">
        <f t="shared" si="2"/>
        <v>1883</v>
      </c>
      <c r="I22" s="168">
        <f t="shared" si="3"/>
        <v>0</v>
      </c>
      <c r="J22" s="176">
        <f t="shared" si="4"/>
        <v>1580.3</v>
      </c>
      <c r="K22" s="177">
        <v>252.3</v>
      </c>
      <c r="L22" s="177">
        <v>1883</v>
      </c>
      <c r="M22" s="177">
        <v>670.4</v>
      </c>
      <c r="N22" s="188"/>
      <c r="O22" s="177"/>
      <c r="P22" s="188"/>
      <c r="Q22" s="178"/>
      <c r="R22" s="177">
        <v>1580.3</v>
      </c>
      <c r="S22" s="177"/>
      <c r="T22" s="177"/>
      <c r="U22" s="177"/>
      <c r="V22" s="177"/>
      <c r="W22" s="177"/>
      <c r="X22" s="179">
        <v>4383.893</v>
      </c>
      <c r="Y22" s="179">
        <v>0</v>
      </c>
      <c r="Z22" s="190">
        <f t="shared" si="7"/>
        <v>2.10699999999997</v>
      </c>
      <c r="AA22" s="171">
        <v>0</v>
      </c>
      <c r="AB22" s="181"/>
    </row>
    <row r="23" ht="47.1" customHeight="1" spans="1:30">
      <c r="A23" s="168" t="s">
        <v>64</v>
      </c>
      <c r="B23" s="169" t="s">
        <v>65</v>
      </c>
      <c r="C23" s="193" t="s">
        <v>66</v>
      </c>
      <c r="D23" s="194" t="s">
        <v>67</v>
      </c>
      <c r="E23" s="169">
        <v>4800</v>
      </c>
      <c r="F23" s="195">
        <v>4577.886605</v>
      </c>
      <c r="G23" s="195">
        <f t="shared" si="6"/>
        <v>1901.9386</v>
      </c>
      <c r="H23" s="195">
        <f t="shared" si="2"/>
        <v>9</v>
      </c>
      <c r="I23" s="169">
        <f t="shared" si="3"/>
        <v>22.498005</v>
      </c>
      <c r="J23" s="195">
        <f t="shared" si="4"/>
        <v>2644.45</v>
      </c>
      <c r="K23" s="178"/>
      <c r="L23" s="178"/>
      <c r="M23" s="178">
        <v>1878</v>
      </c>
      <c r="N23" s="196">
        <v>9</v>
      </c>
      <c r="O23" s="178"/>
      <c r="P23" s="196"/>
      <c r="Q23" s="178"/>
      <c r="R23" s="178">
        <v>2644.45</v>
      </c>
      <c r="S23" s="178"/>
      <c r="T23" s="178">
        <v>23.9386</v>
      </c>
      <c r="U23" s="178"/>
      <c r="V23" s="178">
        <v>22.498005</v>
      </c>
      <c r="W23" s="178"/>
      <c r="X23" s="189">
        <v>4570.349295</v>
      </c>
      <c r="Y23" s="189">
        <v>0</v>
      </c>
      <c r="Z23" s="197">
        <f t="shared" si="7"/>
        <v>7.53730999999971</v>
      </c>
      <c r="AA23" s="171">
        <v>0</v>
      </c>
      <c r="AB23" s="189" t="s">
        <v>68</v>
      </c>
      <c r="AC23">
        <v>2285.174648</v>
      </c>
    </row>
    <row r="24" ht="36" customHeight="1" spans="1:30">
      <c r="A24" s="168"/>
      <c r="B24" s="168" t="s">
        <v>69</v>
      </c>
      <c r="C24" s="175" t="s">
        <v>30</v>
      </c>
      <c r="D24" s="184" t="s">
        <v>70</v>
      </c>
      <c r="E24" s="168">
        <v>1513</v>
      </c>
      <c r="F24" s="176">
        <v>1512.0614</v>
      </c>
      <c r="G24" s="176">
        <f t="shared" si="6"/>
        <v>1512.0614</v>
      </c>
      <c r="H24" s="176">
        <f t="shared" si="2"/>
        <v>0</v>
      </c>
      <c r="I24" s="168">
        <f t="shared" si="3"/>
        <v>0</v>
      </c>
      <c r="J24" s="176">
        <f t="shared" si="4"/>
        <v>0</v>
      </c>
      <c r="K24" s="177"/>
      <c r="L24" s="177"/>
      <c r="M24" s="177">
        <v>1513</v>
      </c>
      <c r="N24" s="188"/>
      <c r="O24" s="177"/>
      <c r="P24" s="188"/>
      <c r="Q24" s="178"/>
      <c r="R24" s="177"/>
      <c r="S24" s="177"/>
      <c r="T24" s="177">
        <v>-0.9386</v>
      </c>
      <c r="U24" s="177"/>
      <c r="V24" s="177"/>
      <c r="W24" s="177"/>
      <c r="X24" s="179">
        <v>1512.0614</v>
      </c>
      <c r="Y24" s="179">
        <v>0</v>
      </c>
      <c r="Z24" s="180">
        <f t="shared" si="7"/>
        <v>0</v>
      </c>
      <c r="AA24" s="171">
        <v>0</v>
      </c>
      <c r="AB24" s="198"/>
    </row>
    <row r="25" ht="36" customHeight="1" spans="1:30">
      <c r="A25" s="168"/>
      <c r="B25" s="168" t="s">
        <v>71</v>
      </c>
      <c r="C25" s="184" t="s">
        <v>72</v>
      </c>
      <c r="D25" s="175" t="s">
        <v>31</v>
      </c>
      <c r="E25" s="168">
        <v>30</v>
      </c>
      <c r="F25" s="176">
        <v>30</v>
      </c>
      <c r="G25" s="176">
        <f t="shared" si="6"/>
        <v>0</v>
      </c>
      <c r="H25" s="176">
        <f t="shared" si="2"/>
        <v>0</v>
      </c>
      <c r="I25" s="168">
        <f t="shared" si="3"/>
        <v>30</v>
      </c>
      <c r="J25" s="176">
        <f t="shared" si="4"/>
        <v>0</v>
      </c>
      <c r="K25" s="177"/>
      <c r="L25" s="177"/>
      <c r="M25" s="177"/>
      <c r="N25" s="177"/>
      <c r="O25" s="177"/>
      <c r="P25" s="177"/>
      <c r="Q25" s="178">
        <v>30</v>
      </c>
      <c r="R25" s="177"/>
      <c r="S25" s="177"/>
      <c r="T25" s="177"/>
      <c r="U25" s="177"/>
      <c r="V25" s="177"/>
      <c r="W25" s="177"/>
      <c r="X25" s="179">
        <v>30</v>
      </c>
      <c r="Y25" s="186">
        <v>0</v>
      </c>
      <c r="Z25" s="180">
        <f t="shared" si="7"/>
        <v>0</v>
      </c>
      <c r="AA25" s="171">
        <v>0</v>
      </c>
      <c r="AB25" s="181"/>
      <c r="AD25" s="182"/>
    </row>
    <row r="26" ht="36" customHeight="1" spans="1:30">
      <c r="A26" s="168"/>
      <c r="B26" s="168" t="s">
        <v>73</v>
      </c>
      <c r="C26" s="184" t="s">
        <v>74</v>
      </c>
      <c r="D26" s="175" t="s">
        <v>31</v>
      </c>
      <c r="E26" s="168">
        <v>30</v>
      </c>
      <c r="F26" s="176">
        <v>30</v>
      </c>
      <c r="G26" s="176">
        <f t="shared" si="6"/>
        <v>0</v>
      </c>
      <c r="H26" s="176">
        <f t="shared" si="2"/>
        <v>0</v>
      </c>
      <c r="I26" s="168">
        <f t="shared" si="3"/>
        <v>30</v>
      </c>
      <c r="J26" s="176">
        <f t="shared" si="4"/>
        <v>0</v>
      </c>
      <c r="K26" s="177"/>
      <c r="L26" s="177"/>
      <c r="M26" s="177"/>
      <c r="N26" s="188"/>
      <c r="O26" s="177"/>
      <c r="P26" s="188"/>
      <c r="Q26" s="178">
        <v>30</v>
      </c>
      <c r="R26" s="177"/>
      <c r="S26" s="177"/>
      <c r="T26" s="177"/>
      <c r="U26" s="177"/>
      <c r="V26" s="177"/>
      <c r="W26" s="177"/>
      <c r="X26" s="179">
        <v>30</v>
      </c>
      <c r="Y26" s="179">
        <v>0</v>
      </c>
      <c r="Z26" s="180">
        <f t="shared" si="7"/>
        <v>0</v>
      </c>
      <c r="AA26" s="171">
        <v>0</v>
      </c>
      <c r="AB26" s="181"/>
    </row>
    <row r="27" ht="36" customHeight="1" spans="1:30">
      <c r="A27" s="199"/>
      <c r="B27" s="168" t="s">
        <v>75</v>
      </c>
      <c r="C27" s="175" t="s">
        <v>30</v>
      </c>
      <c r="D27" s="175" t="s">
        <v>31</v>
      </c>
      <c r="E27" s="168">
        <v>313.8</v>
      </c>
      <c r="F27" s="176">
        <v>290.8</v>
      </c>
      <c r="G27" s="176">
        <f t="shared" si="6"/>
        <v>210.8</v>
      </c>
      <c r="H27" s="176">
        <f t="shared" si="2"/>
        <v>0</v>
      </c>
      <c r="I27" s="168">
        <f t="shared" si="3"/>
        <v>0</v>
      </c>
      <c r="J27" s="176">
        <f t="shared" si="4"/>
        <v>80</v>
      </c>
      <c r="K27" s="177">
        <v>148.8</v>
      </c>
      <c r="L27" s="177"/>
      <c r="M27" s="177">
        <v>85</v>
      </c>
      <c r="N27" s="177"/>
      <c r="O27" s="177"/>
      <c r="P27" s="177"/>
      <c r="Q27" s="178"/>
      <c r="R27" s="177">
        <v>80</v>
      </c>
      <c r="S27" s="177"/>
      <c r="T27" s="177">
        <v>-23</v>
      </c>
      <c r="U27" s="177"/>
      <c r="V27" s="177"/>
      <c r="W27" s="177"/>
      <c r="X27" s="179">
        <v>286.218236</v>
      </c>
      <c r="Y27" s="179">
        <v>0</v>
      </c>
      <c r="Z27" s="190">
        <f t="shared" si="7"/>
        <v>4.58176400000002</v>
      </c>
      <c r="AA27" s="171">
        <v>0</v>
      </c>
      <c r="AB27" s="181"/>
      <c r="AD27" s="182"/>
    </row>
    <row r="28" spans="1:30">
      <c r="A28" s="173"/>
      <c r="B28" s="173"/>
      <c r="C28" s="173"/>
      <c r="D28" s="173"/>
      <c r="E28" s="173"/>
      <c r="F28" s="200"/>
      <c r="G28" s="200"/>
      <c r="H28" s="200"/>
      <c r="I28" s="201"/>
      <c r="J28" s="200"/>
      <c r="K28" s="200"/>
      <c r="L28" s="200"/>
      <c r="M28" s="200"/>
      <c r="N28" s="202"/>
      <c r="O28" s="200"/>
      <c r="P28" s="202"/>
      <c r="Q28" s="203"/>
      <c r="R28" s="200"/>
      <c r="S28" s="200"/>
      <c r="T28" s="200"/>
      <c r="U28" s="200"/>
      <c r="V28" s="200"/>
      <c r="W28" s="200"/>
      <c r="X28" s="204"/>
      <c r="Y28" s="204"/>
      <c r="Z28" s="204"/>
      <c r="AA28" s="204"/>
      <c r="AB28" s="205"/>
    </row>
    <row r="29" ht="39" customHeight="1" spans="1:30">
      <c r="G29" s="206"/>
      <c r="I29" s="201"/>
      <c r="J29" s="200"/>
      <c r="K29" s="200"/>
      <c r="L29" s="200"/>
      <c r="M29" s="200"/>
      <c r="N29" s="202"/>
      <c r="O29" s="200"/>
      <c r="P29" s="202"/>
      <c r="Q29" s="203"/>
      <c r="R29" s="200"/>
      <c r="S29" s="200"/>
      <c r="T29" s="200"/>
      <c r="U29" s="200"/>
      <c r="V29" s="200"/>
      <c r="W29" s="200"/>
      <c r="X29" s="204"/>
      <c r="Y29" s="204"/>
      <c r="Z29" s="204"/>
      <c r="AA29" s="204"/>
      <c r="AB29" s="205"/>
    </row>
    <row r="30" spans="1:30">
      <c r="A30" s="173"/>
      <c r="B30" s="173"/>
      <c r="C30" s="173"/>
      <c r="D30" s="173"/>
      <c r="E30" s="173"/>
      <c r="F30" s="200"/>
      <c r="G30" s="200"/>
      <c r="H30" s="200"/>
      <c r="I30" s="201"/>
      <c r="J30" s="200"/>
      <c r="K30" s="200"/>
      <c r="L30" s="200"/>
      <c r="M30" s="200"/>
      <c r="N30" s="202"/>
      <c r="O30" s="200"/>
      <c r="P30" s="202"/>
      <c r="Q30" s="203"/>
      <c r="R30" s="200"/>
      <c r="S30" s="200"/>
      <c r="T30" s="200"/>
      <c r="U30" s="200"/>
      <c r="V30" s="200"/>
      <c r="W30" s="200"/>
      <c r="X30" s="204"/>
      <c r="Y30" s="204"/>
      <c r="Z30" s="204"/>
      <c r="AA30" s="204"/>
      <c r="AB30" s="205"/>
    </row>
    <row r="31" spans="1:30">
      <c r="A31" s="173"/>
      <c r="B31" s="173"/>
      <c r="C31" s="173"/>
      <c r="D31" s="173"/>
      <c r="E31" s="173"/>
      <c r="F31" s="200"/>
      <c r="G31" s="200"/>
      <c r="H31" s="200"/>
      <c r="I31" s="201"/>
      <c r="J31" s="200"/>
      <c r="K31" s="200"/>
      <c r="L31" s="200"/>
      <c r="M31" s="200"/>
      <c r="N31" s="202"/>
      <c r="O31" s="200"/>
      <c r="P31" s="202"/>
      <c r="Q31" s="203"/>
      <c r="R31" s="200"/>
      <c r="S31" s="200"/>
      <c r="T31" s="200"/>
      <c r="U31" s="200"/>
      <c r="V31" s="200"/>
      <c r="W31" s="200"/>
      <c r="X31" s="204"/>
      <c r="Y31" s="204"/>
      <c r="Z31" s="204"/>
      <c r="AA31" s="204"/>
      <c r="AB31" s="205"/>
    </row>
    <row r="32" spans="1:30">
      <c r="A32" s="173"/>
      <c r="B32" s="173"/>
      <c r="C32" s="173"/>
      <c r="D32" s="173"/>
      <c r="E32" s="173"/>
      <c r="F32" s="200"/>
      <c r="G32" s="200"/>
      <c r="H32" s="200"/>
      <c r="I32" s="201"/>
      <c r="J32" s="200"/>
      <c r="K32" s="200"/>
      <c r="L32" s="200"/>
      <c r="M32" s="200"/>
      <c r="N32" s="202"/>
      <c r="O32" s="200"/>
      <c r="P32" s="202"/>
      <c r="Q32" s="203"/>
      <c r="R32" s="200"/>
      <c r="S32" s="200"/>
      <c r="T32" s="200"/>
      <c r="U32" s="200"/>
      <c r="V32" s="200"/>
      <c r="W32" s="200"/>
      <c r="X32" s="204"/>
      <c r="Y32" s="204"/>
      <c r="Z32" s="204"/>
      <c r="AA32" s="204"/>
      <c r="AB32" s="205"/>
    </row>
    <row r="33" spans="1:28">
      <c r="A33" s="173"/>
      <c r="B33" s="173"/>
      <c r="C33" s="173"/>
      <c r="D33" s="173"/>
      <c r="E33" s="173"/>
      <c r="F33" s="200"/>
      <c r="G33" s="200"/>
      <c r="H33" s="200"/>
      <c r="I33" s="201"/>
      <c r="J33" s="200"/>
      <c r="K33" s="200"/>
      <c r="L33" s="200"/>
      <c r="M33" s="200"/>
      <c r="N33" s="202"/>
      <c r="O33" s="200"/>
      <c r="P33" s="202"/>
      <c r="Q33" s="203"/>
      <c r="R33" s="200"/>
      <c r="S33" s="200"/>
      <c r="T33" s="200"/>
      <c r="U33" s="200"/>
      <c r="V33" s="200"/>
      <c r="W33" s="200"/>
      <c r="X33" s="204"/>
      <c r="Y33" s="204"/>
      <c r="Z33" s="204"/>
      <c r="AA33" s="204"/>
      <c r="AB33" s="205"/>
    </row>
    <row r="34" spans="1:28">
      <c r="A34" s="173"/>
      <c r="B34" s="173"/>
      <c r="C34" s="173"/>
      <c r="D34" s="173"/>
      <c r="E34" s="173"/>
      <c r="F34" s="200"/>
      <c r="G34" s="200"/>
      <c r="H34" s="200"/>
      <c r="I34" s="201"/>
      <c r="J34" s="200"/>
      <c r="K34" s="200"/>
      <c r="L34" s="200"/>
      <c r="M34" s="200"/>
      <c r="N34" s="202"/>
      <c r="O34" s="200"/>
      <c r="P34" s="202"/>
      <c r="Q34" s="203"/>
      <c r="R34" s="200"/>
      <c r="S34" s="200"/>
      <c r="T34" s="200"/>
      <c r="U34" s="200"/>
      <c r="V34" s="200"/>
      <c r="W34" s="200"/>
      <c r="X34" s="204"/>
      <c r="Y34" s="204"/>
      <c r="Z34" s="204"/>
      <c r="AA34" s="204"/>
      <c r="AB34" s="205"/>
    </row>
    <row r="35" spans="1:28">
      <c r="A35" s="173"/>
      <c r="B35" s="173"/>
      <c r="C35" s="173"/>
      <c r="D35" s="173"/>
      <c r="E35" s="173"/>
      <c r="F35" s="200"/>
      <c r="G35" s="200"/>
      <c r="H35" s="200"/>
      <c r="I35" s="201"/>
      <c r="J35" s="200"/>
      <c r="K35" s="200"/>
      <c r="L35" s="200"/>
      <c r="M35" s="200"/>
      <c r="N35" s="202"/>
      <c r="O35" s="200"/>
      <c r="P35" s="202"/>
      <c r="Q35" s="203"/>
      <c r="R35" s="200"/>
      <c r="S35" s="200"/>
      <c r="T35" s="200"/>
      <c r="U35" s="200"/>
      <c r="V35" s="200"/>
      <c r="W35" s="200"/>
      <c r="X35" s="204"/>
      <c r="Y35" s="204"/>
      <c r="Z35" s="204"/>
      <c r="AA35" s="204"/>
      <c r="AB35" s="205"/>
    </row>
    <row r="36" spans="1:28">
      <c r="A36" s="173"/>
      <c r="B36" s="173"/>
      <c r="C36" s="173"/>
      <c r="D36" s="173"/>
      <c r="E36" s="173"/>
      <c r="F36" s="200"/>
      <c r="G36" s="200"/>
      <c r="H36" s="200"/>
      <c r="I36" s="201"/>
      <c r="J36" s="200"/>
      <c r="K36" s="200"/>
      <c r="L36" s="200"/>
      <c r="M36" s="200"/>
      <c r="N36" s="202"/>
      <c r="O36" s="200"/>
      <c r="P36" s="202"/>
      <c r="Q36" s="203"/>
      <c r="R36" s="200"/>
      <c r="S36" s="200"/>
      <c r="T36" s="200"/>
      <c r="U36" s="200"/>
      <c r="V36" s="200"/>
      <c r="W36" s="200"/>
      <c r="X36" s="204"/>
      <c r="Y36" s="204"/>
      <c r="Z36" s="204"/>
      <c r="AA36" s="204"/>
      <c r="AB36" s="205"/>
    </row>
    <row r="37" spans="1:28">
      <c r="A37" s="173"/>
      <c r="B37" s="173"/>
      <c r="C37" s="173"/>
      <c r="D37" s="173"/>
      <c r="E37" s="173"/>
      <c r="F37" s="200"/>
      <c r="G37" s="200"/>
      <c r="H37" s="200"/>
      <c r="I37" s="201"/>
      <c r="J37" s="200"/>
      <c r="K37" s="200"/>
      <c r="L37" s="200"/>
      <c r="M37" s="200"/>
      <c r="N37" s="202"/>
      <c r="O37" s="200"/>
      <c r="P37" s="202"/>
      <c r="Q37" s="203"/>
      <c r="R37" s="200"/>
      <c r="S37" s="200"/>
      <c r="T37" s="200"/>
      <c r="U37" s="200"/>
      <c r="V37" s="200"/>
      <c r="W37" s="200"/>
      <c r="X37" s="204"/>
      <c r="Y37" s="204"/>
      <c r="Z37" s="204"/>
      <c r="AA37" s="204"/>
      <c r="AB37" s="205"/>
    </row>
    <row r="38" spans="1:28">
      <c r="A38" s="173"/>
      <c r="B38" s="173"/>
      <c r="C38" s="173"/>
      <c r="D38" s="173"/>
      <c r="E38" s="173"/>
      <c r="F38" s="200"/>
      <c r="G38" s="200"/>
      <c r="H38" s="200"/>
      <c r="I38" s="201"/>
      <c r="J38" s="200"/>
      <c r="K38" s="200"/>
      <c r="L38" s="200"/>
      <c r="M38" s="200"/>
      <c r="N38" s="202"/>
      <c r="O38" s="200"/>
      <c r="P38" s="202"/>
      <c r="Q38" s="203"/>
      <c r="R38" s="200"/>
      <c r="S38" s="200"/>
      <c r="T38" s="200"/>
      <c r="U38" s="200"/>
      <c r="V38" s="200"/>
      <c r="W38" s="200"/>
      <c r="X38" s="204"/>
      <c r="Y38" s="204"/>
      <c r="Z38" s="204"/>
      <c r="AA38" s="204"/>
      <c r="AB38" s="205"/>
    </row>
    <row r="39" spans="1:28">
      <c r="A39" s="173"/>
      <c r="B39" s="173"/>
      <c r="C39" s="173"/>
      <c r="D39" s="173"/>
      <c r="E39" s="173"/>
      <c r="F39" s="200"/>
      <c r="G39" s="200"/>
      <c r="H39" s="200"/>
      <c r="I39" s="201"/>
      <c r="J39" s="200"/>
      <c r="K39" s="200"/>
      <c r="L39" s="200"/>
      <c r="M39" s="200"/>
      <c r="N39" s="202"/>
      <c r="O39" s="200"/>
      <c r="P39" s="202"/>
      <c r="Q39" s="203"/>
      <c r="R39" s="200"/>
      <c r="S39" s="200"/>
      <c r="T39" s="200"/>
      <c r="U39" s="200"/>
      <c r="V39" s="200"/>
      <c r="W39" s="200"/>
      <c r="X39" s="204"/>
      <c r="Y39" s="204"/>
      <c r="Z39" s="204"/>
      <c r="AA39" s="204"/>
      <c r="AB39" s="205"/>
    </row>
    <row r="40" spans="1:28">
      <c r="A40" s="173"/>
      <c r="B40" s="173"/>
      <c r="C40" s="173"/>
      <c r="D40" s="173"/>
      <c r="E40" s="173"/>
      <c r="F40" s="200"/>
      <c r="G40" s="200"/>
      <c r="H40" s="200"/>
      <c r="I40" s="201"/>
      <c r="J40" s="200"/>
      <c r="K40" s="200"/>
      <c r="L40" s="200"/>
      <c r="M40" s="200"/>
      <c r="N40" s="202"/>
      <c r="O40" s="200"/>
      <c r="P40" s="202"/>
      <c r="Q40" s="203"/>
      <c r="R40" s="200"/>
      <c r="S40" s="200"/>
      <c r="T40" s="200"/>
      <c r="U40" s="200"/>
      <c r="V40" s="200"/>
      <c r="W40" s="200"/>
      <c r="X40" s="204"/>
      <c r="Y40" s="204"/>
      <c r="Z40" s="204"/>
      <c r="AA40" s="204"/>
      <c r="AB40" s="205"/>
    </row>
    <row r="41" spans="1:28">
      <c r="A41" s="173"/>
      <c r="B41" s="173"/>
      <c r="C41" s="173"/>
      <c r="D41" s="173"/>
      <c r="E41" s="173"/>
      <c r="F41" s="200"/>
      <c r="G41" s="200"/>
      <c r="H41" s="200"/>
      <c r="I41" s="201"/>
      <c r="J41" s="200"/>
      <c r="K41" s="200"/>
      <c r="L41" s="200"/>
      <c r="M41" s="200"/>
      <c r="N41" s="202"/>
      <c r="O41" s="200"/>
      <c r="P41" s="202"/>
      <c r="Q41" s="203"/>
      <c r="R41" s="200"/>
      <c r="S41" s="200"/>
      <c r="T41" s="200"/>
      <c r="U41" s="200"/>
      <c r="V41" s="200"/>
      <c r="W41" s="200"/>
      <c r="X41" s="204"/>
      <c r="Y41" s="204"/>
      <c r="Z41" s="204"/>
      <c r="AA41" s="204"/>
      <c r="AB41" s="205"/>
    </row>
    <row r="42" spans="1:28">
      <c r="A42" s="173"/>
      <c r="B42" s="173"/>
      <c r="C42" s="173"/>
      <c r="D42" s="173"/>
      <c r="E42" s="173"/>
      <c r="F42" s="200"/>
      <c r="G42" s="200"/>
      <c r="H42" s="200"/>
      <c r="I42" s="201"/>
      <c r="J42" s="200"/>
      <c r="K42" s="200"/>
      <c r="L42" s="200"/>
      <c r="M42" s="200"/>
      <c r="N42" s="202"/>
      <c r="O42" s="200"/>
      <c r="P42" s="202"/>
      <c r="Q42" s="203"/>
      <c r="R42" s="200"/>
      <c r="S42" s="200"/>
      <c r="T42" s="200"/>
      <c r="U42" s="200"/>
      <c r="V42" s="200"/>
      <c r="W42" s="200"/>
      <c r="X42" s="204"/>
      <c r="Y42" s="204"/>
      <c r="Z42" s="204"/>
      <c r="AA42" s="204"/>
      <c r="AB42" s="205"/>
    </row>
    <row r="43" spans="1:28">
      <c r="A43" s="173"/>
      <c r="B43" s="173"/>
      <c r="C43" s="173"/>
      <c r="D43" s="173"/>
      <c r="E43" s="173"/>
      <c r="F43" s="200"/>
      <c r="G43" s="200"/>
      <c r="H43" s="200"/>
      <c r="I43" s="201"/>
      <c r="J43" s="200"/>
      <c r="K43" s="200"/>
      <c r="L43" s="200"/>
      <c r="M43" s="200"/>
      <c r="N43" s="202"/>
      <c r="O43" s="200"/>
      <c r="P43" s="202"/>
      <c r="Q43" s="203"/>
      <c r="R43" s="200"/>
      <c r="S43" s="200"/>
      <c r="T43" s="200"/>
      <c r="U43" s="200"/>
      <c r="V43" s="200"/>
      <c r="W43" s="200"/>
      <c r="X43" s="204"/>
      <c r="Y43" s="204"/>
      <c r="Z43" s="204"/>
      <c r="AA43" s="204"/>
      <c r="AB43" s="205"/>
    </row>
    <row r="44" spans="1:28">
      <c r="A44" s="173"/>
      <c r="B44" s="173"/>
      <c r="C44" s="173"/>
      <c r="D44" s="173"/>
      <c r="E44" s="173"/>
      <c r="F44" s="200"/>
      <c r="G44" s="200"/>
      <c r="H44" s="200"/>
      <c r="I44" s="201"/>
      <c r="J44" s="200"/>
      <c r="K44" s="200"/>
      <c r="L44" s="200"/>
      <c r="M44" s="200"/>
      <c r="N44" s="202"/>
      <c r="O44" s="200"/>
      <c r="P44" s="202"/>
      <c r="Q44" s="203"/>
      <c r="R44" s="200"/>
      <c r="S44" s="200"/>
      <c r="T44" s="200"/>
      <c r="U44" s="200"/>
      <c r="V44" s="200"/>
      <c r="W44" s="200"/>
      <c r="X44" s="204"/>
      <c r="Y44" s="204"/>
      <c r="Z44" s="204"/>
      <c r="AA44" s="204"/>
      <c r="AB44" s="205"/>
    </row>
    <row r="45" spans="1:28">
      <c r="A45" s="173"/>
      <c r="B45" s="173"/>
      <c r="C45" s="173"/>
      <c r="D45" s="173"/>
      <c r="E45" s="173"/>
      <c r="F45" s="200"/>
      <c r="G45" s="200"/>
      <c r="H45" s="200"/>
      <c r="I45" s="201"/>
      <c r="J45" s="200"/>
      <c r="K45" s="200"/>
      <c r="L45" s="200"/>
      <c r="M45" s="200"/>
      <c r="N45" s="202"/>
      <c r="O45" s="200"/>
      <c r="P45" s="202"/>
      <c r="Q45" s="203"/>
      <c r="R45" s="200"/>
      <c r="S45" s="200"/>
      <c r="T45" s="200"/>
      <c r="U45" s="200"/>
      <c r="V45" s="200"/>
      <c r="W45" s="200"/>
      <c r="X45" s="204"/>
      <c r="Y45" s="204"/>
      <c r="Z45" s="204"/>
      <c r="AA45" s="204"/>
      <c r="AB45" s="205"/>
    </row>
    <row r="46" spans="1:28">
      <c r="A46" s="173"/>
      <c r="B46" s="173"/>
      <c r="C46" s="173"/>
      <c r="D46" s="173"/>
      <c r="E46" s="173"/>
      <c r="F46" s="200"/>
      <c r="G46" s="200"/>
      <c r="H46" s="200"/>
      <c r="I46" s="201"/>
      <c r="J46" s="200"/>
      <c r="K46" s="200"/>
      <c r="L46" s="200"/>
      <c r="M46" s="200"/>
      <c r="N46" s="202"/>
      <c r="O46" s="200"/>
      <c r="P46" s="202"/>
      <c r="Q46" s="203"/>
      <c r="R46" s="200"/>
      <c r="S46" s="200"/>
      <c r="T46" s="200"/>
      <c r="U46" s="200"/>
      <c r="V46" s="200"/>
      <c r="W46" s="200"/>
      <c r="X46" s="204"/>
      <c r="Y46" s="204"/>
      <c r="Z46" s="204"/>
      <c r="AA46" s="204"/>
      <c r="AB46" s="205"/>
    </row>
    <row r="47" spans="1:28">
      <c r="A47" s="173"/>
      <c r="B47" s="173"/>
      <c r="C47" s="173"/>
      <c r="D47" s="173"/>
      <c r="E47" s="173"/>
      <c r="F47" s="200"/>
      <c r="G47" s="200"/>
      <c r="H47" s="200"/>
      <c r="I47" s="201"/>
      <c r="J47" s="200"/>
      <c r="K47" s="200"/>
      <c r="L47" s="200"/>
      <c r="M47" s="200"/>
      <c r="N47" s="202"/>
      <c r="O47" s="200"/>
      <c r="P47" s="202"/>
      <c r="Q47" s="203"/>
      <c r="R47" s="200"/>
      <c r="S47" s="200"/>
      <c r="T47" s="200"/>
      <c r="U47" s="200"/>
      <c r="V47" s="200"/>
      <c r="W47" s="200"/>
      <c r="X47" s="204"/>
      <c r="Y47" s="204"/>
      <c r="Z47" s="204"/>
      <c r="AA47" s="204"/>
      <c r="AB47" s="205"/>
    </row>
    <row r="48" spans="1:28">
      <c r="A48" s="173"/>
      <c r="B48" s="173"/>
      <c r="C48" s="173"/>
      <c r="D48" s="173"/>
      <c r="E48" s="173"/>
      <c r="F48" s="200"/>
      <c r="G48" s="200"/>
      <c r="H48" s="200"/>
      <c r="I48" s="201"/>
      <c r="J48" s="200"/>
      <c r="K48" s="200"/>
      <c r="L48" s="200"/>
      <c r="M48" s="200"/>
      <c r="N48" s="202"/>
      <c r="O48" s="200"/>
      <c r="P48" s="202"/>
      <c r="Q48" s="203"/>
      <c r="R48" s="200"/>
      <c r="S48" s="200"/>
      <c r="T48" s="200"/>
      <c r="U48" s="200"/>
      <c r="V48" s="200"/>
      <c r="W48" s="200"/>
      <c r="X48" s="204"/>
      <c r="Y48" s="204"/>
      <c r="Z48" s="204"/>
      <c r="AA48" s="204"/>
      <c r="AB48" s="205"/>
    </row>
    <row r="49" spans="1:28">
      <c r="A49" s="173"/>
      <c r="B49" s="173"/>
      <c r="C49" s="173"/>
      <c r="D49" s="173"/>
      <c r="E49" s="173"/>
      <c r="F49" s="200"/>
      <c r="G49" s="200"/>
      <c r="H49" s="200"/>
      <c r="I49" s="201"/>
      <c r="J49" s="200"/>
      <c r="K49" s="200"/>
      <c r="L49" s="200"/>
      <c r="M49" s="200"/>
      <c r="N49" s="202"/>
      <c r="O49" s="200"/>
      <c r="P49" s="202"/>
      <c r="Q49" s="203"/>
      <c r="R49" s="200"/>
      <c r="S49" s="200"/>
      <c r="T49" s="200"/>
      <c r="U49" s="200"/>
      <c r="V49" s="200"/>
      <c r="W49" s="200"/>
      <c r="X49" s="204"/>
      <c r="Y49" s="204"/>
      <c r="Z49" s="204"/>
      <c r="AA49" s="204"/>
      <c r="AB49" s="205"/>
    </row>
    <row r="50" spans="1:28">
      <c r="A50" s="173"/>
      <c r="B50" s="173"/>
      <c r="C50" s="173"/>
      <c r="D50" s="173"/>
      <c r="E50" s="173"/>
      <c r="F50" s="200"/>
      <c r="G50" s="200"/>
      <c r="H50" s="200"/>
      <c r="I50" s="201"/>
      <c r="J50" s="200"/>
      <c r="K50" s="200"/>
      <c r="L50" s="200"/>
      <c r="M50" s="200"/>
      <c r="N50" s="202"/>
      <c r="O50" s="200"/>
      <c r="P50" s="202"/>
      <c r="Q50" s="203"/>
      <c r="R50" s="200"/>
      <c r="S50" s="200"/>
      <c r="T50" s="200"/>
      <c r="U50" s="200"/>
      <c r="V50" s="200"/>
      <c r="W50" s="200"/>
      <c r="X50" s="204"/>
      <c r="Y50" s="204"/>
      <c r="Z50" s="204"/>
      <c r="AA50" s="204"/>
      <c r="AB50" s="205"/>
    </row>
    <row r="51" spans="1:28">
      <c r="A51" s="173"/>
      <c r="B51" s="173"/>
      <c r="C51" s="173"/>
      <c r="D51" s="173"/>
      <c r="E51" s="173"/>
      <c r="F51" s="200"/>
      <c r="G51" s="200"/>
      <c r="H51" s="200"/>
      <c r="I51" s="201"/>
      <c r="J51" s="200"/>
      <c r="K51" s="200"/>
      <c r="L51" s="200"/>
      <c r="M51" s="200"/>
      <c r="N51" s="202"/>
      <c r="O51" s="200"/>
      <c r="P51" s="202"/>
      <c r="Q51" s="203"/>
      <c r="R51" s="200"/>
      <c r="S51" s="200"/>
      <c r="T51" s="200"/>
      <c r="U51" s="200"/>
      <c r="V51" s="200"/>
      <c r="W51" s="200"/>
      <c r="X51" s="204"/>
      <c r="Y51" s="204"/>
      <c r="Z51" s="204"/>
      <c r="AA51" s="204"/>
      <c r="AB51" s="205"/>
    </row>
    <row r="52" spans="1:28">
      <c r="A52" s="173"/>
      <c r="B52" s="173"/>
      <c r="C52" s="173"/>
      <c r="D52" s="173"/>
      <c r="E52" s="173"/>
      <c r="F52" s="200"/>
      <c r="G52" s="200"/>
      <c r="H52" s="200"/>
      <c r="I52" s="201"/>
      <c r="J52" s="200"/>
      <c r="K52" s="200"/>
      <c r="L52" s="200"/>
      <c r="M52" s="200"/>
      <c r="N52" s="202"/>
      <c r="O52" s="200"/>
      <c r="P52" s="202"/>
      <c r="Q52" s="203"/>
      <c r="R52" s="200"/>
      <c r="S52" s="200"/>
      <c r="T52" s="200"/>
      <c r="U52" s="200"/>
      <c r="V52" s="200"/>
      <c r="W52" s="200"/>
      <c r="X52" s="204"/>
      <c r="Y52" s="204"/>
      <c r="Z52" s="204"/>
      <c r="AA52" s="204"/>
      <c r="AB52" s="205"/>
    </row>
    <row r="53" spans="1:28">
      <c r="A53" s="173"/>
      <c r="B53" s="173"/>
      <c r="C53" s="173"/>
      <c r="D53" s="173"/>
      <c r="E53" s="173"/>
      <c r="F53" s="200"/>
      <c r="G53" s="200"/>
      <c r="H53" s="200"/>
      <c r="I53" s="201"/>
      <c r="J53" s="200"/>
      <c r="K53" s="200"/>
      <c r="L53" s="200"/>
      <c r="M53" s="200"/>
      <c r="N53" s="202"/>
      <c r="O53" s="200"/>
      <c r="P53" s="202"/>
      <c r="Q53" s="203"/>
      <c r="R53" s="200"/>
      <c r="S53" s="200"/>
      <c r="T53" s="200"/>
      <c r="U53" s="200"/>
      <c r="V53" s="200"/>
      <c r="W53" s="200"/>
      <c r="X53" s="204"/>
      <c r="Y53" s="204"/>
      <c r="Z53" s="204"/>
      <c r="AA53" s="204"/>
      <c r="AB53" s="205"/>
    </row>
    <row r="54" spans="1:28">
      <c r="A54" s="173"/>
      <c r="B54" s="173"/>
      <c r="C54" s="173"/>
      <c r="D54" s="173"/>
      <c r="E54" s="173"/>
      <c r="F54" s="200"/>
      <c r="G54" s="200"/>
      <c r="H54" s="200"/>
      <c r="I54" s="201"/>
      <c r="J54" s="200"/>
      <c r="K54" s="200"/>
      <c r="L54" s="200"/>
      <c r="M54" s="200"/>
      <c r="N54" s="202"/>
      <c r="O54" s="200"/>
      <c r="P54" s="202"/>
      <c r="Q54" s="203"/>
      <c r="R54" s="200"/>
      <c r="S54" s="200"/>
      <c r="T54" s="200"/>
      <c r="U54" s="200"/>
      <c r="V54" s="200"/>
      <c r="W54" s="200"/>
      <c r="X54" s="204"/>
      <c r="Y54" s="204"/>
      <c r="Z54" s="204"/>
      <c r="AA54" s="204"/>
      <c r="AB54" s="205"/>
    </row>
    <row r="56" spans="1:28">
      <c r="A56" s="207"/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8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</row>
    <row r="57" spans="1:28">
      <c r="A57" s="207"/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8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</row>
    <row r="58" spans="1:28">
      <c r="A58" s="207"/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8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</row>
    <row r="59" spans="1:28">
      <c r="A59" s="207"/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8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</row>
  </sheetData>
  <mergeCells count="22">
    <mergeCell ref="A1:AB1"/>
    <mergeCell ref="Y3:Z3"/>
    <mergeCell ref="E4:W4"/>
    <mergeCell ref="F5:J5"/>
    <mergeCell ref="K5:L5"/>
    <mergeCell ref="M5:N5"/>
    <mergeCell ref="O5:P5"/>
    <mergeCell ref="T5:W5"/>
    <mergeCell ref="A7:D7"/>
    <mergeCell ref="A4:A6"/>
    <mergeCell ref="A8:A9"/>
    <mergeCell ref="A10:A21"/>
    <mergeCell ref="A23:A27"/>
    <mergeCell ref="B4:B6"/>
    <mergeCell ref="C4:C6"/>
    <mergeCell ref="D4:D6"/>
    <mergeCell ref="E5:E6"/>
    <mergeCell ref="X4:X6"/>
    <mergeCell ref="Y4:Y6"/>
    <mergeCell ref="Z4:Z6"/>
    <mergeCell ref="AA4:AA6"/>
    <mergeCell ref="AB4:AB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8"/>
  <sheetViews>
    <sheetView topLeftCell="A21" workbookViewId="0">
      <pane xSplit="12" topLeftCell="M1" activePane="topRight" state="frozen"/>
      <selection/>
      <selection pane="topRight" activeCell="I24" sqref="I24:I25"/>
    </sheetView>
  </sheetViews>
  <sheetFormatPr defaultColWidth="9" defaultRowHeight="13.5"/>
  <cols>
    <col min="1" max="1" width="8.25" hidden="1" customWidth="1"/>
    <col min="2" max="2" width="18.625" hidden="1" customWidth="1"/>
    <col min="3" max="3" width="9.875" customWidth="1"/>
    <col min="4" max="4" width="18.625" customWidth="1"/>
    <col min="5" max="5" width="13.875" customWidth="1"/>
    <col min="6" max="6" width="10.5" customWidth="1"/>
    <col min="7" max="8" width="10.125" customWidth="1"/>
    <col min="9" max="9" width="8.125" customWidth="1"/>
    <col min="10" max="10" width="7.75" customWidth="1"/>
    <col min="11" max="11" width="8.375" customWidth="1"/>
    <col min="12" max="12" width="7.5" customWidth="1"/>
    <col min="13" max="15" width="8" customWidth="1"/>
    <col min="16" max="17" width="8" style="118" customWidth="1"/>
    <col min="18" max="22" width="8" customWidth="1"/>
    <col min="23" max="23" width="11.5" customWidth="1"/>
    <col min="24" max="24" width="16.75" customWidth="1"/>
    <col min="25" max="25" width="7.75" customWidth="1"/>
    <col min="26" max="26" width="13.25" customWidth="1"/>
  </cols>
  <sheetData>
    <row r="1" ht="42.75" customHeight="1" spans="1:26">
      <c r="A1" s="89" t="s">
        <v>76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90"/>
      <c r="Q1" s="90"/>
      <c r="R1" s="89"/>
      <c r="S1" s="89"/>
      <c r="T1" s="89"/>
      <c r="U1" s="89"/>
      <c r="V1" s="89"/>
      <c r="W1" s="89"/>
      <c r="X1" s="89"/>
      <c r="Y1" s="89"/>
      <c r="Z1" s="89"/>
    </row>
    <row r="2" ht="46.5" customHeight="1" spans="1:26">
      <c r="A2" s="3" t="s">
        <v>77</v>
      </c>
      <c r="B2" s="3"/>
      <c r="C2" s="119" t="s">
        <v>78</v>
      </c>
      <c r="D2" s="119"/>
      <c r="E2" s="3"/>
      <c r="F2" s="4"/>
      <c r="G2" s="33"/>
      <c r="H2" s="33"/>
      <c r="I2" s="33"/>
      <c r="J2" s="33"/>
      <c r="K2" s="33"/>
      <c r="L2" s="33"/>
      <c r="M2" s="33"/>
      <c r="N2" s="33"/>
      <c r="O2" s="33"/>
      <c r="P2" s="92"/>
      <c r="Q2" s="92"/>
      <c r="R2" s="33"/>
      <c r="S2" s="33"/>
      <c r="T2" s="33"/>
      <c r="U2" s="33"/>
      <c r="V2" s="33"/>
      <c r="W2" s="33"/>
      <c r="X2" s="34"/>
      <c r="Y2" s="33"/>
      <c r="Z2" s="34" t="s">
        <v>3</v>
      </c>
    </row>
    <row r="3" ht="47.1" customHeight="1" spans="1:26">
      <c r="A3" s="5" t="s">
        <v>4</v>
      </c>
      <c r="B3" s="5" t="s">
        <v>5</v>
      </c>
      <c r="C3" s="5" t="s">
        <v>4</v>
      </c>
      <c r="D3" s="5" t="s">
        <v>5</v>
      </c>
      <c r="E3" s="5" t="s">
        <v>6</v>
      </c>
      <c r="F3" s="5" t="s">
        <v>7</v>
      </c>
      <c r="G3" s="37" t="s">
        <v>79</v>
      </c>
      <c r="H3" s="38"/>
      <c r="I3" s="38"/>
      <c r="J3" s="38"/>
      <c r="K3" s="38"/>
      <c r="L3" s="38"/>
      <c r="M3" s="38"/>
      <c r="N3" s="38"/>
      <c r="O3" s="38"/>
      <c r="P3" s="93"/>
      <c r="Q3" s="93"/>
      <c r="R3" s="38"/>
      <c r="S3" s="38"/>
      <c r="T3" s="38"/>
      <c r="U3" s="38"/>
      <c r="V3" s="38"/>
      <c r="W3" s="120"/>
      <c r="X3" s="39" t="s">
        <v>9</v>
      </c>
      <c r="Y3" s="39" t="s">
        <v>10</v>
      </c>
      <c r="Z3" s="39" t="s">
        <v>80</v>
      </c>
    </row>
    <row r="4" ht="78.95" customHeight="1" spans="1:26">
      <c r="A4" s="7"/>
      <c r="B4" s="7"/>
      <c r="C4" s="7"/>
      <c r="D4" s="7"/>
      <c r="E4" s="7"/>
      <c r="F4" s="7"/>
      <c r="G4" s="7" t="s">
        <v>14</v>
      </c>
      <c r="H4" s="42" t="s">
        <v>15</v>
      </c>
      <c r="I4" s="42"/>
      <c r="J4" s="42"/>
      <c r="K4" s="42"/>
      <c r="L4" s="42"/>
      <c r="M4" s="121" t="s">
        <v>81</v>
      </c>
      <c r="N4" s="122" t="s">
        <v>82</v>
      </c>
      <c r="O4" s="122" t="s">
        <v>83</v>
      </c>
      <c r="P4" s="123" t="s">
        <v>84</v>
      </c>
      <c r="Q4" s="123" t="s">
        <v>85</v>
      </c>
      <c r="R4" s="124" t="s">
        <v>86</v>
      </c>
      <c r="S4" s="121" t="s">
        <v>87</v>
      </c>
      <c r="T4" s="125"/>
      <c r="U4" s="126" t="s">
        <v>88</v>
      </c>
      <c r="V4" s="127"/>
      <c r="W4" s="122" t="s">
        <v>89</v>
      </c>
      <c r="X4" s="51"/>
      <c r="Y4" s="51"/>
      <c r="Z4" s="51"/>
    </row>
    <row r="5" ht="30.95" customHeight="1" spans="1:26">
      <c r="A5" s="7"/>
      <c r="B5" s="7"/>
      <c r="C5" s="7"/>
      <c r="D5" s="7"/>
      <c r="E5" s="7"/>
      <c r="F5" s="7"/>
      <c r="G5" s="53"/>
      <c r="H5" s="54" t="s">
        <v>23</v>
      </c>
      <c r="I5" s="55" t="s">
        <v>24</v>
      </c>
      <c r="J5" s="55" t="s">
        <v>25</v>
      </c>
      <c r="K5" s="55" t="s">
        <v>26</v>
      </c>
      <c r="L5" s="55" t="s">
        <v>27</v>
      </c>
      <c r="M5" s="56" t="s">
        <v>24</v>
      </c>
      <c r="N5" s="56" t="s">
        <v>24</v>
      </c>
      <c r="O5" s="56" t="s">
        <v>25</v>
      </c>
      <c r="P5" s="128" t="s">
        <v>26</v>
      </c>
      <c r="Q5" s="128" t="s">
        <v>26</v>
      </c>
      <c r="R5" s="56" t="s">
        <v>27</v>
      </c>
      <c r="S5" s="56" t="s">
        <v>24</v>
      </c>
      <c r="T5" s="56" t="s">
        <v>25</v>
      </c>
      <c r="U5" s="129" t="s">
        <v>24</v>
      </c>
      <c r="V5" s="129" t="s">
        <v>27</v>
      </c>
      <c r="W5" s="58" t="s">
        <v>25</v>
      </c>
      <c r="X5" s="58"/>
      <c r="Y5" s="58"/>
      <c r="Z5" s="58"/>
    </row>
    <row r="6" s="26" customFormat="1" ht="30.95" customHeight="1" spans="1:26">
      <c r="A6" s="130" t="s">
        <v>90</v>
      </c>
      <c r="B6" s="60"/>
      <c r="C6" s="60"/>
      <c r="D6" s="60"/>
      <c r="E6" s="60"/>
      <c r="F6" s="62"/>
      <c r="G6" s="63">
        <v>16834</v>
      </c>
      <c r="H6" s="64">
        <v>16834</v>
      </c>
      <c r="I6" s="64">
        <v>9477</v>
      </c>
      <c r="J6" s="64">
        <v>1847</v>
      </c>
      <c r="K6" s="64">
        <v>1060</v>
      </c>
      <c r="L6" s="64">
        <v>4450</v>
      </c>
      <c r="M6" s="64">
        <v>3874</v>
      </c>
      <c r="N6" s="64">
        <v>46</v>
      </c>
      <c r="O6" s="64">
        <v>1344</v>
      </c>
      <c r="P6" s="97">
        <v>860</v>
      </c>
      <c r="Q6" s="97">
        <v>200</v>
      </c>
      <c r="R6" s="64">
        <v>4450</v>
      </c>
      <c r="S6" s="64">
        <v>5557</v>
      </c>
      <c r="T6" s="64">
        <v>303</v>
      </c>
      <c r="U6" s="64">
        <v>0</v>
      </c>
      <c r="V6" s="64">
        <v>0</v>
      </c>
      <c r="W6" s="64">
        <v>200</v>
      </c>
      <c r="X6" s="98">
        <v>16409.660658</v>
      </c>
      <c r="Y6" s="64">
        <v>0</v>
      </c>
      <c r="Z6" s="64">
        <v>424.339341999999</v>
      </c>
    </row>
    <row r="7" ht="24" customHeight="1" spans="1:26">
      <c r="A7" s="101" t="s">
        <v>64</v>
      </c>
      <c r="B7" s="18" t="s">
        <v>91</v>
      </c>
      <c r="C7" s="17" t="s">
        <v>64</v>
      </c>
      <c r="D7" s="82" t="s">
        <v>91</v>
      </c>
      <c r="E7" s="18" t="s">
        <v>30</v>
      </c>
      <c r="F7" s="18" t="s">
        <v>67</v>
      </c>
      <c r="G7" s="131">
        <v>1275.94</v>
      </c>
      <c r="H7" s="131">
        <v>1275.94</v>
      </c>
      <c r="I7" s="131">
        <v>500</v>
      </c>
      <c r="J7" s="131">
        <v>0</v>
      </c>
      <c r="K7" s="131">
        <v>175.94</v>
      </c>
      <c r="L7" s="131">
        <v>600</v>
      </c>
      <c r="M7" s="12">
        <v>500</v>
      </c>
      <c r="N7" s="12"/>
      <c r="O7" s="12"/>
      <c r="P7" s="66"/>
      <c r="Q7" s="66">
        <v>175.94</v>
      </c>
      <c r="R7" s="12">
        <v>600</v>
      </c>
      <c r="S7" s="12"/>
      <c r="T7" s="12"/>
      <c r="U7" s="12"/>
      <c r="V7" s="12"/>
      <c r="W7" s="12"/>
      <c r="X7" s="12">
        <v>1275.932</v>
      </c>
      <c r="Y7" s="12"/>
      <c r="Z7" s="100">
        <v>0.0080000000000382</v>
      </c>
    </row>
    <row r="8" ht="24" customHeight="1" spans="1:26">
      <c r="A8" s="101"/>
      <c r="B8" s="11" t="s">
        <v>92</v>
      </c>
      <c r="C8" s="17"/>
      <c r="D8" s="10" t="s">
        <v>92</v>
      </c>
      <c r="E8" s="132" t="s">
        <v>93</v>
      </c>
      <c r="F8" s="11" t="s">
        <v>31</v>
      </c>
      <c r="G8" s="131">
        <v>3900</v>
      </c>
      <c r="H8" s="131">
        <v>3900</v>
      </c>
      <c r="I8" s="131">
        <v>1763</v>
      </c>
      <c r="J8" s="131">
        <v>303</v>
      </c>
      <c r="K8" s="131">
        <v>300</v>
      </c>
      <c r="L8" s="131">
        <v>1534</v>
      </c>
      <c r="M8" s="12">
        <v>1763</v>
      </c>
      <c r="N8" s="12"/>
      <c r="O8" s="12"/>
      <c r="P8" s="66">
        <v>300</v>
      </c>
      <c r="Q8" s="66"/>
      <c r="R8" s="12">
        <v>2140</v>
      </c>
      <c r="S8" s="12"/>
      <c r="T8" s="12">
        <v>303</v>
      </c>
      <c r="U8" s="12"/>
      <c r="V8" s="12">
        <v>-606</v>
      </c>
      <c r="W8" s="12"/>
      <c r="X8" s="12">
        <v>3741.789396</v>
      </c>
      <c r="Y8" s="12"/>
      <c r="Z8" s="100">
        <v>158.210604</v>
      </c>
    </row>
    <row r="9" ht="24" customHeight="1" spans="1:26">
      <c r="A9" s="101"/>
      <c r="B9" s="11" t="s">
        <v>94</v>
      </c>
      <c r="C9" s="17"/>
      <c r="D9" s="10" t="s">
        <v>94</v>
      </c>
      <c r="E9" s="11" t="s">
        <v>30</v>
      </c>
      <c r="F9" s="11" t="s">
        <v>31</v>
      </c>
      <c r="G9" s="131">
        <v>274.4</v>
      </c>
      <c r="H9" s="131">
        <v>274.4</v>
      </c>
      <c r="I9" s="131">
        <v>135.4</v>
      </c>
      <c r="J9" s="131">
        <v>0</v>
      </c>
      <c r="K9" s="131">
        <v>0</v>
      </c>
      <c r="L9" s="131">
        <v>139</v>
      </c>
      <c r="M9" s="12">
        <v>161</v>
      </c>
      <c r="N9" s="12"/>
      <c r="O9" s="12"/>
      <c r="P9" s="66"/>
      <c r="Q9" s="66"/>
      <c r="R9" s="12">
        <v>139</v>
      </c>
      <c r="S9" s="12"/>
      <c r="T9" s="12"/>
      <c r="U9" s="12">
        <v>-25.6</v>
      </c>
      <c r="V9" s="12"/>
      <c r="W9" s="12"/>
      <c r="X9" s="12">
        <v>262.720967</v>
      </c>
      <c r="Y9" s="12"/>
      <c r="Z9" s="100">
        <v>11.679033</v>
      </c>
    </row>
    <row r="10" ht="24" customHeight="1" spans="1:26">
      <c r="A10" s="101"/>
      <c r="B10" s="11" t="s">
        <v>95</v>
      </c>
      <c r="C10" s="17"/>
      <c r="D10" s="10" t="s">
        <v>96</v>
      </c>
      <c r="E10" s="11" t="s">
        <v>39</v>
      </c>
      <c r="F10" s="11" t="s">
        <v>31</v>
      </c>
      <c r="G10" s="131">
        <v>30</v>
      </c>
      <c r="H10" s="131">
        <v>30</v>
      </c>
      <c r="I10" s="131">
        <v>0</v>
      </c>
      <c r="J10" s="131">
        <v>0</v>
      </c>
      <c r="K10" s="131">
        <v>30</v>
      </c>
      <c r="L10" s="131">
        <v>0</v>
      </c>
      <c r="M10" s="12"/>
      <c r="N10" s="12"/>
      <c r="O10" s="12"/>
      <c r="P10" s="66">
        <v>30</v>
      </c>
      <c r="Q10" s="66"/>
      <c r="R10" s="12"/>
      <c r="S10" s="12"/>
      <c r="T10" s="12"/>
      <c r="U10" s="12"/>
      <c r="V10" s="12"/>
      <c r="W10" s="12"/>
      <c r="X10" s="12">
        <v>29.999869</v>
      </c>
      <c r="Y10" s="12"/>
      <c r="Z10" s="100">
        <v>0.000130999999999659</v>
      </c>
    </row>
    <row r="11" ht="24" customHeight="1" spans="1:26">
      <c r="A11" s="101"/>
      <c r="B11" s="11" t="s">
        <v>97</v>
      </c>
      <c r="C11" s="17"/>
      <c r="D11" s="10" t="s">
        <v>98</v>
      </c>
      <c r="E11" s="11" t="s">
        <v>37</v>
      </c>
      <c r="F11" s="11" t="s">
        <v>31</v>
      </c>
      <c r="G11" s="131">
        <v>30</v>
      </c>
      <c r="H11" s="131">
        <v>30</v>
      </c>
      <c r="I11" s="131">
        <v>0</v>
      </c>
      <c r="J11" s="131">
        <v>0</v>
      </c>
      <c r="K11" s="131">
        <v>30</v>
      </c>
      <c r="L11" s="131">
        <v>0</v>
      </c>
      <c r="M11" s="12"/>
      <c r="N11" s="12"/>
      <c r="O11" s="12"/>
      <c r="P11" s="66">
        <v>30</v>
      </c>
      <c r="Q11" s="66"/>
      <c r="R11" s="12"/>
      <c r="S11" s="12"/>
      <c r="T11" s="12"/>
      <c r="U11" s="24"/>
      <c r="V11" s="24"/>
      <c r="W11" s="24"/>
      <c r="X11" s="24">
        <v>29.997869</v>
      </c>
      <c r="Y11" s="12"/>
      <c r="Z11" s="100">
        <v>0.00213099999999855</v>
      </c>
    </row>
    <row r="12" ht="24" customHeight="1" spans="1:26">
      <c r="A12" s="101"/>
      <c r="B12" s="11" t="s">
        <v>99</v>
      </c>
      <c r="C12" s="17"/>
      <c r="D12" s="10" t="s">
        <v>100</v>
      </c>
      <c r="E12" s="11" t="s">
        <v>35</v>
      </c>
      <c r="F12" s="11" t="s">
        <v>31</v>
      </c>
      <c r="G12" s="131">
        <v>30</v>
      </c>
      <c r="H12" s="131">
        <v>30</v>
      </c>
      <c r="I12" s="131">
        <v>0</v>
      </c>
      <c r="J12" s="131">
        <v>0</v>
      </c>
      <c r="K12" s="131">
        <v>30</v>
      </c>
      <c r="L12" s="131">
        <v>0</v>
      </c>
      <c r="M12" s="12"/>
      <c r="N12" s="12"/>
      <c r="O12" s="12"/>
      <c r="P12" s="66">
        <v>30</v>
      </c>
      <c r="Q12" s="66"/>
      <c r="R12" s="12"/>
      <c r="S12" s="12"/>
      <c r="T12" s="12"/>
      <c r="U12" s="80"/>
      <c r="V12" s="80"/>
      <c r="W12" s="80"/>
      <c r="X12" s="80">
        <v>30</v>
      </c>
      <c r="Y12" s="12"/>
      <c r="Z12" s="100">
        <v>0</v>
      </c>
    </row>
    <row r="13" ht="24" customHeight="1" spans="1:26">
      <c r="A13" s="101"/>
      <c r="B13" s="11" t="s">
        <v>101</v>
      </c>
      <c r="C13" s="17"/>
      <c r="D13" s="10" t="s">
        <v>101</v>
      </c>
      <c r="E13" s="11" t="s">
        <v>102</v>
      </c>
      <c r="F13" s="11" t="s">
        <v>60</v>
      </c>
      <c r="G13" s="131">
        <v>26</v>
      </c>
      <c r="H13" s="131">
        <v>26</v>
      </c>
      <c r="I13" s="131">
        <v>26</v>
      </c>
      <c r="J13" s="131">
        <v>0</v>
      </c>
      <c r="K13" s="131">
        <v>0</v>
      </c>
      <c r="L13" s="131">
        <v>0</v>
      </c>
      <c r="M13" s="12"/>
      <c r="N13" s="12">
        <v>26</v>
      </c>
      <c r="O13" s="12"/>
      <c r="P13" s="66"/>
      <c r="Q13" s="66"/>
      <c r="R13" s="12"/>
      <c r="S13" s="12"/>
      <c r="T13" s="12"/>
      <c r="U13" s="12"/>
      <c r="V13" s="12"/>
      <c r="W13" s="12"/>
      <c r="X13" s="12">
        <v>26</v>
      </c>
      <c r="Y13" s="12"/>
      <c r="Z13" s="100">
        <v>0</v>
      </c>
    </row>
    <row r="14" ht="24" customHeight="1" spans="1:26">
      <c r="A14" s="101"/>
      <c r="B14" s="11" t="s">
        <v>103</v>
      </c>
      <c r="C14" s="17"/>
      <c r="D14" s="10" t="s">
        <v>104</v>
      </c>
      <c r="E14" s="132" t="s">
        <v>105</v>
      </c>
      <c r="F14" s="11" t="s">
        <v>106</v>
      </c>
      <c r="G14" s="131">
        <v>2286</v>
      </c>
      <c r="H14" s="131">
        <v>2286</v>
      </c>
      <c r="I14" s="131">
        <v>2286</v>
      </c>
      <c r="J14" s="131">
        <v>0</v>
      </c>
      <c r="K14" s="131">
        <v>0</v>
      </c>
      <c r="L14" s="131">
        <v>0</v>
      </c>
      <c r="M14" s="12"/>
      <c r="N14" s="12"/>
      <c r="O14" s="12"/>
      <c r="P14" s="66"/>
      <c r="Q14" s="66"/>
      <c r="R14" s="12"/>
      <c r="S14" s="12">
        <v>2286</v>
      </c>
      <c r="T14" s="12"/>
      <c r="U14" s="12"/>
      <c r="V14" s="12"/>
      <c r="W14" s="12"/>
      <c r="X14" s="12">
        <v>2134.763651</v>
      </c>
      <c r="Y14" s="12"/>
      <c r="Z14" s="100">
        <v>151.236349</v>
      </c>
    </row>
    <row r="15" ht="24" customHeight="1" spans="1:26">
      <c r="A15" s="101"/>
      <c r="B15" s="11" t="s">
        <v>107</v>
      </c>
      <c r="C15" s="17"/>
      <c r="D15" s="10" t="s">
        <v>108</v>
      </c>
      <c r="E15" s="132" t="s">
        <v>109</v>
      </c>
      <c r="F15" s="11" t="s">
        <v>106</v>
      </c>
      <c r="G15" s="131">
        <v>2000</v>
      </c>
      <c r="H15" s="131">
        <v>2000</v>
      </c>
      <c r="I15" s="131">
        <v>2000</v>
      </c>
      <c r="J15" s="131"/>
      <c r="K15" s="131"/>
      <c r="L15" s="131"/>
      <c r="M15" s="12"/>
      <c r="N15" s="12"/>
      <c r="O15" s="12"/>
      <c r="P15" s="66"/>
      <c r="Q15" s="66"/>
      <c r="R15" s="12"/>
      <c r="S15" s="12">
        <v>2000</v>
      </c>
      <c r="T15" s="12"/>
      <c r="U15" s="12"/>
      <c r="V15" s="12"/>
      <c r="W15" s="12"/>
      <c r="X15" s="12">
        <v>1970.451947</v>
      </c>
      <c r="Y15" s="12"/>
      <c r="Z15" s="100">
        <v>29.548053</v>
      </c>
    </row>
    <row r="16" ht="24" customHeight="1" spans="1:26">
      <c r="A16" s="101"/>
      <c r="B16" s="11" t="s">
        <v>110</v>
      </c>
      <c r="C16" s="17"/>
      <c r="D16" s="10" t="s">
        <v>111</v>
      </c>
      <c r="E16" s="132" t="s">
        <v>112</v>
      </c>
      <c r="F16" s="11" t="s">
        <v>106</v>
      </c>
      <c r="G16" s="131">
        <v>1000</v>
      </c>
      <c r="H16" s="131">
        <v>1000</v>
      </c>
      <c r="I16" s="131">
        <v>1000</v>
      </c>
      <c r="J16" s="131"/>
      <c r="K16" s="131"/>
      <c r="L16" s="131"/>
      <c r="M16" s="12"/>
      <c r="N16" s="12"/>
      <c r="O16" s="12"/>
      <c r="P16" s="66"/>
      <c r="Q16" s="66"/>
      <c r="R16" s="12"/>
      <c r="S16" s="12">
        <v>1000</v>
      </c>
      <c r="T16" s="12"/>
      <c r="U16" s="12"/>
      <c r="V16" s="12"/>
      <c r="W16" s="12"/>
      <c r="X16" s="12">
        <v>938.1573</v>
      </c>
      <c r="Y16" s="12"/>
      <c r="Z16" s="100">
        <v>61.8427</v>
      </c>
    </row>
    <row r="17" ht="24" customHeight="1" spans="1:26">
      <c r="A17" s="108"/>
      <c r="B17" s="11" t="s">
        <v>113</v>
      </c>
      <c r="C17" s="82"/>
      <c r="D17" s="10" t="s">
        <v>114</v>
      </c>
      <c r="E17" s="11" t="s">
        <v>115</v>
      </c>
      <c r="F17" s="11" t="s">
        <v>116</v>
      </c>
      <c r="G17" s="131">
        <v>153</v>
      </c>
      <c r="H17" s="131">
        <v>153</v>
      </c>
      <c r="I17" s="131">
        <v>153</v>
      </c>
      <c r="J17" s="131">
        <v>0</v>
      </c>
      <c r="K17" s="131">
        <v>0</v>
      </c>
      <c r="L17" s="131">
        <v>0</v>
      </c>
      <c r="M17" s="12"/>
      <c r="N17" s="12"/>
      <c r="O17" s="12"/>
      <c r="P17" s="66"/>
      <c r="Q17" s="66"/>
      <c r="R17" s="12"/>
      <c r="S17" s="12">
        <v>153</v>
      </c>
      <c r="T17" s="12"/>
      <c r="U17" s="12"/>
      <c r="V17" s="12"/>
      <c r="W17" s="12"/>
      <c r="X17" s="12">
        <v>153</v>
      </c>
      <c r="Y17" s="12"/>
      <c r="Z17" s="100">
        <v>0</v>
      </c>
    </row>
    <row r="18" ht="32.1" customHeight="1" spans="1:26">
      <c r="A18" s="67" t="s">
        <v>117</v>
      </c>
      <c r="B18" s="67"/>
      <c r="C18" s="67"/>
      <c r="D18" s="67"/>
      <c r="E18" s="67"/>
      <c r="F18" s="67"/>
      <c r="G18" s="133">
        <v>11005.34</v>
      </c>
      <c r="H18" s="133">
        <v>11005.34</v>
      </c>
      <c r="I18" s="133">
        <v>7863.4</v>
      </c>
      <c r="J18" s="133">
        <v>303</v>
      </c>
      <c r="K18" s="133">
        <v>565.94</v>
      </c>
      <c r="L18" s="133">
        <v>2273</v>
      </c>
      <c r="M18" s="66">
        <v>2424</v>
      </c>
      <c r="N18" s="66">
        <v>26</v>
      </c>
      <c r="O18" s="66">
        <v>0</v>
      </c>
      <c r="P18" s="66">
        <v>390</v>
      </c>
      <c r="Q18" s="66">
        <v>175.94</v>
      </c>
      <c r="R18" s="66">
        <v>2879</v>
      </c>
      <c r="S18" s="66">
        <v>5439</v>
      </c>
      <c r="T18" s="66">
        <v>303</v>
      </c>
      <c r="U18" s="66">
        <v>-25.6</v>
      </c>
      <c r="V18" s="66">
        <v>-606</v>
      </c>
      <c r="W18" s="66">
        <v>0</v>
      </c>
      <c r="X18" s="66">
        <v>10592.812999</v>
      </c>
      <c r="Y18" s="66">
        <v>0</v>
      </c>
      <c r="Z18" s="66">
        <v>412.527001</v>
      </c>
    </row>
    <row r="19" ht="24" customHeight="1" spans="1:26">
      <c r="A19" s="101" t="s">
        <v>28</v>
      </c>
      <c r="B19" s="18" t="s">
        <v>118</v>
      </c>
      <c r="C19" s="21" t="s">
        <v>28</v>
      </c>
      <c r="D19" s="82" t="s">
        <v>118</v>
      </c>
      <c r="E19" s="18" t="s">
        <v>30</v>
      </c>
      <c r="F19" s="11" t="s">
        <v>31</v>
      </c>
      <c r="G19" s="134">
        <v>101.1</v>
      </c>
      <c r="H19" s="131">
        <v>101.1</v>
      </c>
      <c r="I19" s="131">
        <v>101.1</v>
      </c>
      <c r="J19" s="131">
        <v>0</v>
      </c>
      <c r="K19" s="131">
        <v>0</v>
      </c>
      <c r="L19" s="131">
        <v>0</v>
      </c>
      <c r="M19" s="12">
        <v>101.1</v>
      </c>
      <c r="N19" s="12"/>
      <c r="O19" s="12"/>
      <c r="P19" s="66"/>
      <c r="Q19" s="66"/>
      <c r="R19" s="12"/>
      <c r="S19" s="12"/>
      <c r="T19" s="12"/>
      <c r="U19" s="12"/>
      <c r="V19" s="12"/>
      <c r="W19" s="12"/>
      <c r="X19" s="12">
        <v>101.1</v>
      </c>
      <c r="Y19" s="12"/>
      <c r="Z19" s="100">
        <v>0</v>
      </c>
    </row>
    <row r="20" ht="24" customHeight="1" spans="1:26">
      <c r="A20" s="101"/>
      <c r="B20" s="11" t="s">
        <v>119</v>
      </c>
      <c r="C20" s="135"/>
      <c r="D20" s="10" t="s">
        <v>119</v>
      </c>
      <c r="E20" s="18" t="s">
        <v>30</v>
      </c>
      <c r="F20" s="11" t="s">
        <v>31</v>
      </c>
      <c r="G20" s="134">
        <v>103.5</v>
      </c>
      <c r="H20" s="131">
        <v>103.5</v>
      </c>
      <c r="I20" s="131">
        <v>103.5</v>
      </c>
      <c r="J20" s="131">
        <v>0</v>
      </c>
      <c r="K20" s="131">
        <v>0</v>
      </c>
      <c r="L20" s="131">
        <v>0</v>
      </c>
      <c r="M20" s="12">
        <v>70.5</v>
      </c>
      <c r="N20" s="12"/>
      <c r="O20" s="12"/>
      <c r="P20" s="66"/>
      <c r="Q20" s="66"/>
      <c r="R20" s="12"/>
      <c r="S20" s="12"/>
      <c r="T20" s="12"/>
      <c r="U20" s="12">
        <v>33</v>
      </c>
      <c r="V20" s="12"/>
      <c r="W20" s="12"/>
      <c r="X20" s="12">
        <v>103.5</v>
      </c>
      <c r="Y20" s="12"/>
      <c r="Z20" s="100">
        <v>0</v>
      </c>
    </row>
    <row r="21" ht="24" customHeight="1" spans="1:26">
      <c r="A21" s="101"/>
      <c r="B21" s="11" t="s">
        <v>120</v>
      </c>
      <c r="C21" s="135"/>
      <c r="D21" s="10" t="s">
        <v>120</v>
      </c>
      <c r="E21" s="18" t="s">
        <v>30</v>
      </c>
      <c r="F21" s="11" t="s">
        <v>31</v>
      </c>
      <c r="G21" s="134">
        <v>10.4</v>
      </c>
      <c r="H21" s="131">
        <v>10.4</v>
      </c>
      <c r="I21" s="131">
        <v>10.4</v>
      </c>
      <c r="J21" s="131">
        <v>0</v>
      </c>
      <c r="K21" s="131">
        <v>0</v>
      </c>
      <c r="L21" s="131">
        <v>0</v>
      </c>
      <c r="M21" s="12">
        <v>10.4</v>
      </c>
      <c r="N21" s="12"/>
      <c r="O21" s="12"/>
      <c r="P21" s="66"/>
      <c r="Q21" s="66"/>
      <c r="R21" s="12"/>
      <c r="S21" s="12"/>
      <c r="T21" s="12"/>
      <c r="U21" s="12"/>
      <c r="V21" s="12"/>
      <c r="W21" s="12"/>
      <c r="X21" s="12">
        <v>10.4</v>
      </c>
      <c r="Y21" s="12"/>
      <c r="Z21" s="100">
        <v>0</v>
      </c>
    </row>
    <row r="22" ht="24" customHeight="1" spans="1:26">
      <c r="A22" s="101"/>
      <c r="B22" s="11" t="s">
        <v>121</v>
      </c>
      <c r="C22" s="135"/>
      <c r="D22" s="10" t="s">
        <v>121</v>
      </c>
      <c r="E22" s="18" t="s">
        <v>30</v>
      </c>
      <c r="F22" s="11" t="s">
        <v>31</v>
      </c>
      <c r="G22" s="134">
        <v>10.6</v>
      </c>
      <c r="H22" s="131">
        <v>10.6</v>
      </c>
      <c r="I22" s="131">
        <v>10.6</v>
      </c>
      <c r="J22" s="131">
        <v>0</v>
      </c>
      <c r="K22" s="131">
        <v>0</v>
      </c>
      <c r="L22" s="131">
        <v>0</v>
      </c>
      <c r="M22" s="12">
        <v>18</v>
      </c>
      <c r="N22" s="12"/>
      <c r="O22" s="12"/>
      <c r="P22" s="66"/>
      <c r="Q22" s="66"/>
      <c r="R22" s="12"/>
      <c r="S22" s="12"/>
      <c r="T22" s="12"/>
      <c r="U22" s="12">
        <v>-7.4</v>
      </c>
      <c r="V22" s="12"/>
      <c r="W22" s="12"/>
      <c r="X22" s="12">
        <v>10.6</v>
      </c>
      <c r="Y22" s="12"/>
      <c r="Z22" s="100">
        <v>0</v>
      </c>
    </row>
    <row r="23" ht="24" customHeight="1" spans="1:26">
      <c r="A23" s="101"/>
      <c r="B23" s="11" t="s">
        <v>122</v>
      </c>
      <c r="C23" s="136"/>
      <c r="D23" s="10" t="s">
        <v>122</v>
      </c>
      <c r="E23" s="18" t="s">
        <v>30</v>
      </c>
      <c r="F23" s="11" t="s">
        <v>63</v>
      </c>
      <c r="G23" s="134">
        <v>30</v>
      </c>
      <c r="H23" s="131">
        <v>30</v>
      </c>
      <c r="I23" s="131">
        <v>17</v>
      </c>
      <c r="J23" s="131">
        <v>0</v>
      </c>
      <c r="K23" s="131">
        <v>0</v>
      </c>
      <c r="L23" s="131">
        <v>13</v>
      </c>
      <c r="M23" s="12"/>
      <c r="N23" s="12"/>
      <c r="O23" s="12"/>
      <c r="P23" s="66"/>
      <c r="Q23" s="66"/>
      <c r="R23" s="12">
        <v>13</v>
      </c>
      <c r="S23" s="12">
        <v>17</v>
      </c>
      <c r="T23" s="12"/>
      <c r="U23" s="12"/>
      <c r="V23" s="12"/>
      <c r="W23" s="12"/>
      <c r="X23" s="12">
        <v>29.9933</v>
      </c>
      <c r="Y23" s="12"/>
      <c r="Z23" s="100">
        <v>0.0066999999999986</v>
      </c>
    </row>
    <row r="24" ht="32.1" customHeight="1" spans="1:26">
      <c r="A24" s="67" t="s">
        <v>117</v>
      </c>
      <c r="B24" s="67"/>
      <c r="C24" s="67"/>
      <c r="D24" s="67"/>
      <c r="E24" s="67"/>
      <c r="F24" s="67"/>
      <c r="G24" s="133">
        <v>255.6</v>
      </c>
      <c r="H24" s="133">
        <v>255.6</v>
      </c>
      <c r="I24" s="133">
        <v>242.6</v>
      </c>
      <c r="J24" s="133">
        <v>0</v>
      </c>
      <c r="K24" s="133">
        <v>0</v>
      </c>
      <c r="L24" s="133">
        <v>13</v>
      </c>
      <c r="M24" s="66">
        <v>200</v>
      </c>
      <c r="N24" s="66">
        <v>0</v>
      </c>
      <c r="O24" s="66">
        <v>0</v>
      </c>
      <c r="P24" s="66">
        <v>0</v>
      </c>
      <c r="Q24" s="66">
        <v>0</v>
      </c>
      <c r="R24" s="66">
        <v>13</v>
      </c>
      <c r="S24" s="66">
        <v>17</v>
      </c>
      <c r="T24" s="66">
        <v>0</v>
      </c>
      <c r="U24" s="66">
        <v>25.6</v>
      </c>
      <c r="V24" s="66">
        <v>0</v>
      </c>
      <c r="W24" s="66">
        <v>0</v>
      </c>
      <c r="X24" s="66">
        <v>255.5933</v>
      </c>
      <c r="Y24" s="66">
        <v>0</v>
      </c>
      <c r="Z24" s="66">
        <v>0.0066999999999986</v>
      </c>
    </row>
    <row r="25" ht="32.1" customHeight="1" spans="1:26">
      <c r="A25" s="137" t="s">
        <v>123</v>
      </c>
      <c r="B25" s="11" t="s">
        <v>124</v>
      </c>
      <c r="C25" s="82" t="s">
        <v>125</v>
      </c>
      <c r="D25" s="82" t="s">
        <v>126</v>
      </c>
      <c r="E25" s="18" t="s">
        <v>30</v>
      </c>
      <c r="F25" s="11" t="s">
        <v>63</v>
      </c>
      <c r="G25" s="131">
        <v>5243.06</v>
      </c>
      <c r="H25" s="131">
        <v>5243.06</v>
      </c>
      <c r="I25" s="131">
        <v>1351</v>
      </c>
      <c r="J25" s="131">
        <v>1544</v>
      </c>
      <c r="K25" s="131">
        <v>184.06</v>
      </c>
      <c r="L25" s="131">
        <v>2164</v>
      </c>
      <c r="M25" s="12">
        <v>1250</v>
      </c>
      <c r="N25" s="12"/>
      <c r="O25" s="12">
        <v>1344</v>
      </c>
      <c r="P25" s="66">
        <v>160</v>
      </c>
      <c r="Q25" s="66">
        <v>24.06</v>
      </c>
      <c r="R25" s="12">
        <v>1558</v>
      </c>
      <c r="S25" s="12">
        <v>101</v>
      </c>
      <c r="T25" s="12"/>
      <c r="U25" s="12"/>
      <c r="V25" s="12">
        <v>606</v>
      </c>
      <c r="W25" s="12">
        <v>200</v>
      </c>
      <c r="X25" s="12">
        <v>5235.3907</v>
      </c>
      <c r="Y25" s="12"/>
      <c r="Z25" s="100">
        <v>7.66929999999957</v>
      </c>
    </row>
    <row r="26" ht="32.1" customHeight="1" spans="1:26">
      <c r="A26" s="67" t="s">
        <v>117</v>
      </c>
      <c r="B26" s="67"/>
      <c r="C26" s="67"/>
      <c r="D26" s="67"/>
      <c r="E26" s="67"/>
      <c r="F26" s="67"/>
      <c r="G26" s="133">
        <v>5243.06</v>
      </c>
      <c r="H26" s="133">
        <v>5243.06</v>
      </c>
      <c r="I26" s="133">
        <v>1351</v>
      </c>
      <c r="J26" s="133">
        <v>1544</v>
      </c>
      <c r="K26" s="133">
        <v>184.06</v>
      </c>
      <c r="L26" s="133">
        <v>2164</v>
      </c>
      <c r="M26" s="66">
        <v>1250</v>
      </c>
      <c r="N26" s="66">
        <v>0</v>
      </c>
      <c r="O26" s="66">
        <v>1344</v>
      </c>
      <c r="P26" s="66">
        <v>160</v>
      </c>
      <c r="Q26" s="66">
        <v>24.06</v>
      </c>
      <c r="R26" s="66">
        <v>1558</v>
      </c>
      <c r="S26" s="66">
        <v>101</v>
      </c>
      <c r="T26" s="66">
        <v>0</v>
      </c>
      <c r="U26" s="66">
        <v>0</v>
      </c>
      <c r="V26" s="66">
        <v>606</v>
      </c>
      <c r="W26" s="66">
        <v>200</v>
      </c>
      <c r="X26" s="66">
        <v>5235.3907</v>
      </c>
      <c r="Y26" s="66">
        <v>0</v>
      </c>
      <c r="Z26" s="66">
        <v>7.66929999999957</v>
      </c>
    </row>
    <row r="27" ht="27" customHeight="1" spans="1:26">
      <c r="A27" s="99" t="s">
        <v>33</v>
      </c>
      <c r="B27" s="11" t="s">
        <v>127</v>
      </c>
      <c r="C27" s="21" t="s">
        <v>33</v>
      </c>
      <c r="D27" s="10" t="s">
        <v>128</v>
      </c>
      <c r="E27" s="11" t="s">
        <v>43</v>
      </c>
      <c r="F27" s="11" t="s">
        <v>31</v>
      </c>
      <c r="G27" s="138">
        <v>30</v>
      </c>
      <c r="H27" s="131">
        <v>30</v>
      </c>
      <c r="I27" s="131">
        <v>0</v>
      </c>
      <c r="J27" s="131">
        <v>0</v>
      </c>
      <c r="K27" s="131">
        <v>30</v>
      </c>
      <c r="L27" s="131">
        <v>0</v>
      </c>
      <c r="M27" s="12"/>
      <c r="N27" s="12"/>
      <c r="O27" s="12"/>
      <c r="P27" s="66">
        <v>30</v>
      </c>
      <c r="Q27" s="66"/>
      <c r="R27" s="12"/>
      <c r="S27" s="12"/>
      <c r="T27" s="12"/>
      <c r="U27" s="24"/>
      <c r="V27" s="24"/>
      <c r="W27" s="24"/>
      <c r="X27" s="24">
        <v>29.488082</v>
      </c>
      <c r="Y27" s="12"/>
      <c r="Z27" s="100">
        <v>0.511918000000001</v>
      </c>
    </row>
    <row r="28" ht="27" customHeight="1" spans="1:26">
      <c r="A28" s="101"/>
      <c r="B28" s="11" t="s">
        <v>129</v>
      </c>
      <c r="C28" s="17"/>
      <c r="D28" s="10" t="s">
        <v>130</v>
      </c>
      <c r="E28" s="11" t="s">
        <v>45</v>
      </c>
      <c r="F28" s="11" t="s">
        <v>31</v>
      </c>
      <c r="G28" s="138">
        <v>30</v>
      </c>
      <c r="H28" s="131">
        <v>30</v>
      </c>
      <c r="I28" s="131">
        <v>0</v>
      </c>
      <c r="J28" s="131">
        <v>0</v>
      </c>
      <c r="K28" s="131">
        <v>30</v>
      </c>
      <c r="L28" s="131">
        <v>0</v>
      </c>
      <c r="M28" s="12"/>
      <c r="N28" s="12"/>
      <c r="O28" s="12"/>
      <c r="P28" s="66">
        <v>30</v>
      </c>
      <c r="Q28" s="66"/>
      <c r="R28" s="12"/>
      <c r="S28" s="12"/>
      <c r="T28" s="12"/>
      <c r="U28" s="24"/>
      <c r="V28" s="24"/>
      <c r="W28" s="24"/>
      <c r="X28" s="24">
        <v>29.983735</v>
      </c>
      <c r="Y28" s="12"/>
      <c r="Z28" s="100">
        <v>0.0162650000000006</v>
      </c>
    </row>
    <row r="29" ht="27" customHeight="1" spans="1:26">
      <c r="A29" s="101"/>
      <c r="B29" s="11" t="s">
        <v>131</v>
      </c>
      <c r="C29" s="17"/>
      <c r="D29" s="10" t="s">
        <v>132</v>
      </c>
      <c r="E29" s="11" t="s">
        <v>51</v>
      </c>
      <c r="F29" s="11" t="s">
        <v>31</v>
      </c>
      <c r="G29" s="138">
        <v>30</v>
      </c>
      <c r="H29" s="131">
        <v>30</v>
      </c>
      <c r="I29" s="131">
        <v>0</v>
      </c>
      <c r="J29" s="131">
        <v>0</v>
      </c>
      <c r="K29" s="131">
        <v>30</v>
      </c>
      <c r="L29" s="131">
        <v>0</v>
      </c>
      <c r="M29" s="12"/>
      <c r="N29" s="12"/>
      <c r="O29" s="12"/>
      <c r="P29" s="66">
        <v>30</v>
      </c>
      <c r="Q29" s="66"/>
      <c r="R29" s="12"/>
      <c r="S29" s="12"/>
      <c r="T29" s="12"/>
      <c r="U29" s="12"/>
      <c r="V29" s="12"/>
      <c r="W29" s="12"/>
      <c r="X29" s="12">
        <v>29.169471</v>
      </c>
      <c r="Y29" s="12"/>
      <c r="Z29" s="100">
        <v>0.830528999999999</v>
      </c>
    </row>
    <row r="30" ht="27" customHeight="1" spans="1:26">
      <c r="A30" s="101"/>
      <c r="B30" s="11" t="s">
        <v>133</v>
      </c>
      <c r="C30" s="17"/>
      <c r="D30" s="10" t="s">
        <v>134</v>
      </c>
      <c r="E30" s="11" t="s">
        <v>53</v>
      </c>
      <c r="F30" s="11" t="s">
        <v>31</v>
      </c>
      <c r="G30" s="138">
        <v>30</v>
      </c>
      <c r="H30" s="131">
        <v>30</v>
      </c>
      <c r="I30" s="131">
        <v>0</v>
      </c>
      <c r="J30" s="131">
        <v>0</v>
      </c>
      <c r="K30" s="131">
        <v>30</v>
      </c>
      <c r="L30" s="131">
        <v>0</v>
      </c>
      <c r="M30" s="12"/>
      <c r="N30" s="12"/>
      <c r="O30" s="12"/>
      <c r="P30" s="66">
        <v>30</v>
      </c>
      <c r="Q30" s="66"/>
      <c r="R30" s="12"/>
      <c r="S30" s="12"/>
      <c r="T30" s="12"/>
      <c r="U30" s="12"/>
      <c r="V30" s="12"/>
      <c r="W30" s="12"/>
      <c r="X30" s="12">
        <v>28.83474</v>
      </c>
      <c r="Y30" s="12"/>
      <c r="Z30" s="100">
        <v>1.16526</v>
      </c>
    </row>
    <row r="31" ht="27" customHeight="1" spans="1:26">
      <c r="A31" s="101"/>
      <c r="B31" s="11" t="s">
        <v>135</v>
      </c>
      <c r="C31" s="17"/>
      <c r="D31" s="10" t="s">
        <v>136</v>
      </c>
      <c r="E31" s="11" t="s">
        <v>72</v>
      </c>
      <c r="F31" s="11" t="s">
        <v>31</v>
      </c>
      <c r="G31" s="138">
        <v>70</v>
      </c>
      <c r="H31" s="131">
        <v>70</v>
      </c>
      <c r="I31" s="131">
        <v>0</v>
      </c>
      <c r="J31" s="131">
        <v>0</v>
      </c>
      <c r="K31" s="131">
        <v>70</v>
      </c>
      <c r="L31" s="131">
        <v>0</v>
      </c>
      <c r="M31" s="12"/>
      <c r="N31" s="12"/>
      <c r="O31" s="12"/>
      <c r="P31" s="66">
        <v>70</v>
      </c>
      <c r="Q31" s="66"/>
      <c r="R31" s="12"/>
      <c r="S31" s="12"/>
      <c r="T31" s="12"/>
      <c r="U31" s="12"/>
      <c r="V31" s="12"/>
      <c r="W31" s="12"/>
      <c r="X31" s="12">
        <v>69.9998</v>
      </c>
      <c r="Y31" s="12"/>
      <c r="Z31" s="100">
        <v>0.000200000000006639</v>
      </c>
    </row>
    <row r="32" ht="27" customHeight="1" spans="1:26">
      <c r="A32" s="101"/>
      <c r="B32" s="11" t="s">
        <v>137</v>
      </c>
      <c r="C32" s="17"/>
      <c r="D32" s="10" t="s">
        <v>138</v>
      </c>
      <c r="E32" s="11" t="s">
        <v>74</v>
      </c>
      <c r="F32" s="11" t="s">
        <v>31</v>
      </c>
      <c r="G32" s="138">
        <v>30</v>
      </c>
      <c r="H32" s="131">
        <v>30</v>
      </c>
      <c r="I32" s="131">
        <v>0</v>
      </c>
      <c r="J32" s="131">
        <v>0</v>
      </c>
      <c r="K32" s="131">
        <v>30</v>
      </c>
      <c r="L32" s="131">
        <v>0</v>
      </c>
      <c r="M32" s="12"/>
      <c r="N32" s="12"/>
      <c r="O32" s="12"/>
      <c r="P32" s="67">
        <v>30</v>
      </c>
      <c r="Q32" s="67"/>
      <c r="R32" s="12"/>
      <c r="S32" s="12"/>
      <c r="T32" s="12"/>
      <c r="U32" s="80"/>
      <c r="V32" s="80"/>
      <c r="W32" s="80"/>
      <c r="X32" s="80">
        <v>30</v>
      </c>
      <c r="Y32" s="12"/>
      <c r="Z32" s="100">
        <v>0</v>
      </c>
    </row>
    <row r="33" ht="27" customHeight="1" spans="1:26">
      <c r="A33" s="101"/>
      <c r="B33" s="11" t="s">
        <v>139</v>
      </c>
      <c r="C33" s="17"/>
      <c r="D33" s="10" t="s">
        <v>46</v>
      </c>
      <c r="E33" s="11" t="s">
        <v>47</v>
      </c>
      <c r="F33" s="11" t="s">
        <v>31</v>
      </c>
      <c r="G33" s="138">
        <v>30</v>
      </c>
      <c r="H33" s="131">
        <v>30</v>
      </c>
      <c r="I33" s="131">
        <v>0</v>
      </c>
      <c r="J33" s="131">
        <v>0</v>
      </c>
      <c r="K33" s="131">
        <v>30</v>
      </c>
      <c r="L33" s="131">
        <v>0</v>
      </c>
      <c r="M33" s="12"/>
      <c r="N33" s="12"/>
      <c r="O33" s="12"/>
      <c r="P33" s="67">
        <v>30</v>
      </c>
      <c r="Q33" s="67"/>
      <c r="R33" s="12"/>
      <c r="S33" s="12"/>
      <c r="T33" s="12"/>
      <c r="U33" s="80"/>
      <c r="V33" s="80"/>
      <c r="W33" s="80"/>
      <c r="X33" s="80">
        <v>29.815505</v>
      </c>
      <c r="Y33" s="12"/>
      <c r="Z33" s="100">
        <v>0.184494999999998</v>
      </c>
    </row>
    <row r="34" ht="27" customHeight="1" spans="1:26">
      <c r="A34" s="101"/>
      <c r="B34" s="11" t="s">
        <v>140</v>
      </c>
      <c r="C34" s="17"/>
      <c r="D34" s="10" t="s">
        <v>141</v>
      </c>
      <c r="E34" s="11" t="s">
        <v>49</v>
      </c>
      <c r="F34" s="11" t="s">
        <v>31</v>
      </c>
      <c r="G34" s="138">
        <v>30</v>
      </c>
      <c r="H34" s="131">
        <v>30</v>
      </c>
      <c r="I34" s="131">
        <v>0</v>
      </c>
      <c r="J34" s="131">
        <v>0</v>
      </c>
      <c r="K34" s="131">
        <v>30</v>
      </c>
      <c r="L34" s="131">
        <v>0</v>
      </c>
      <c r="M34" s="12"/>
      <c r="N34" s="12"/>
      <c r="O34" s="12"/>
      <c r="P34" s="67">
        <v>30</v>
      </c>
      <c r="Q34" s="67"/>
      <c r="R34" s="12"/>
      <c r="S34" s="12"/>
      <c r="T34" s="12"/>
      <c r="U34" s="80"/>
      <c r="V34" s="80"/>
      <c r="W34" s="80"/>
      <c r="X34" s="80">
        <v>30</v>
      </c>
      <c r="Y34" s="12"/>
      <c r="Z34" s="100">
        <v>0</v>
      </c>
    </row>
    <row r="35" ht="27" customHeight="1" spans="1:26">
      <c r="A35" s="101"/>
      <c r="B35" s="11" t="s">
        <v>142</v>
      </c>
      <c r="C35" s="17"/>
      <c r="D35" s="10" t="s">
        <v>40</v>
      </c>
      <c r="E35" s="11" t="s">
        <v>41</v>
      </c>
      <c r="F35" s="11" t="s">
        <v>31</v>
      </c>
      <c r="G35" s="138">
        <v>30</v>
      </c>
      <c r="H35" s="131">
        <v>30</v>
      </c>
      <c r="I35" s="131">
        <v>0</v>
      </c>
      <c r="J35" s="131">
        <v>0</v>
      </c>
      <c r="K35" s="131">
        <v>30</v>
      </c>
      <c r="L35" s="131">
        <v>0</v>
      </c>
      <c r="M35" s="12"/>
      <c r="N35" s="12"/>
      <c r="O35" s="12"/>
      <c r="P35" s="67">
        <v>30</v>
      </c>
      <c r="Q35" s="67"/>
      <c r="R35" s="12"/>
      <c r="S35" s="12"/>
      <c r="T35" s="12"/>
      <c r="U35" s="80"/>
      <c r="V35" s="80"/>
      <c r="W35" s="80"/>
      <c r="X35" s="80">
        <v>28.572326</v>
      </c>
      <c r="Y35" s="12"/>
      <c r="Z35" s="100">
        <v>1.427674</v>
      </c>
    </row>
    <row r="36" ht="27" customHeight="1" spans="1:26">
      <c r="A36" s="108"/>
      <c r="B36" s="114" t="s">
        <v>143</v>
      </c>
      <c r="C36" s="82"/>
      <c r="D36" s="139" t="s">
        <v>143</v>
      </c>
      <c r="E36" s="114" t="s">
        <v>144</v>
      </c>
      <c r="F36" s="140" t="s">
        <v>60</v>
      </c>
      <c r="G36" s="138">
        <v>20</v>
      </c>
      <c r="H36" s="131">
        <v>20</v>
      </c>
      <c r="I36" s="131">
        <v>20</v>
      </c>
      <c r="J36" s="131">
        <v>0</v>
      </c>
      <c r="K36" s="131">
        <v>0</v>
      </c>
      <c r="L36" s="131">
        <v>0</v>
      </c>
      <c r="M36" s="12"/>
      <c r="N36" s="12">
        <v>20</v>
      </c>
      <c r="O36" s="12"/>
      <c r="P36" s="66"/>
      <c r="Q36" s="66"/>
      <c r="R36" s="12"/>
      <c r="S36" s="12"/>
      <c r="T36" s="12"/>
      <c r="U36" s="12"/>
      <c r="V36" s="12"/>
      <c r="W36" s="12"/>
      <c r="X36" s="12">
        <v>20</v>
      </c>
      <c r="Y36" s="12">
        <v>0</v>
      </c>
      <c r="Z36" s="100">
        <v>0</v>
      </c>
    </row>
    <row r="37" ht="32.1" customHeight="1" spans="1:26">
      <c r="A37" s="67" t="s">
        <v>117</v>
      </c>
      <c r="B37" s="67"/>
      <c r="C37" s="67"/>
      <c r="D37" s="67"/>
      <c r="E37" s="67"/>
      <c r="F37" s="67"/>
      <c r="G37" s="133">
        <v>330</v>
      </c>
      <c r="H37" s="133">
        <v>330</v>
      </c>
      <c r="I37" s="133">
        <v>20</v>
      </c>
      <c r="J37" s="133">
        <v>0</v>
      </c>
      <c r="K37" s="133">
        <v>310</v>
      </c>
      <c r="L37" s="133">
        <v>0</v>
      </c>
      <c r="M37" s="66">
        <v>0</v>
      </c>
      <c r="N37" s="66">
        <v>20</v>
      </c>
      <c r="O37" s="66">
        <v>0</v>
      </c>
      <c r="P37" s="66">
        <v>310</v>
      </c>
      <c r="Q37" s="66">
        <v>0</v>
      </c>
      <c r="R37" s="66">
        <v>0</v>
      </c>
      <c r="S37" s="66">
        <v>0</v>
      </c>
      <c r="T37" s="66">
        <v>0</v>
      </c>
      <c r="U37" s="66">
        <v>0</v>
      </c>
      <c r="V37" s="66">
        <v>0</v>
      </c>
      <c r="W37" s="66">
        <v>0</v>
      </c>
      <c r="X37" s="66">
        <v>325.863659</v>
      </c>
      <c r="Y37" s="66">
        <v>0</v>
      </c>
      <c r="Z37" s="66">
        <v>4.13634100000001</v>
      </c>
    </row>
    <row r="38" ht="20.1" customHeight="1" spans="1:26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7"/>
      <c r="Q38" s="117"/>
      <c r="R38" s="116"/>
      <c r="S38" s="116"/>
      <c r="T38" s="116"/>
      <c r="U38" s="116"/>
      <c r="V38" s="116"/>
      <c r="W38" s="116"/>
      <c r="X38" s="116"/>
      <c r="Y38" s="116"/>
    </row>
  </sheetData>
  <mergeCells count="29">
    <mergeCell ref="A1:Z1"/>
    <mergeCell ref="A2:B2"/>
    <mergeCell ref="G2:T2"/>
    <mergeCell ref="G3:W3"/>
    <mergeCell ref="H4:L4"/>
    <mergeCell ref="S4:T4"/>
    <mergeCell ref="U4:V4"/>
    <mergeCell ref="A6:F6"/>
    <mergeCell ref="A18:F18"/>
    <mergeCell ref="A24:F24"/>
    <mergeCell ref="A26:F26"/>
    <mergeCell ref="A37:F37"/>
    <mergeCell ref="A38:Y38"/>
    <mergeCell ref="A3:A5"/>
    <mergeCell ref="A7:A17"/>
    <mergeCell ref="A19:A22"/>
    <mergeCell ref="A27:A36"/>
    <mergeCell ref="B3:B5"/>
    <mergeCell ref="C3:C5"/>
    <mergeCell ref="C7:C17"/>
    <mergeCell ref="C19:C23"/>
    <mergeCell ref="C27:C36"/>
    <mergeCell ref="D3:D5"/>
    <mergeCell ref="E3:E5"/>
    <mergeCell ref="F3:F5"/>
    <mergeCell ref="G4:G5"/>
    <mergeCell ref="X3:X5"/>
    <mergeCell ref="Y3:Y5"/>
    <mergeCell ref="Z3:Z5"/>
  </mergeCells>
  <printOptions horizontalCentered="1"/>
  <pageMargins left="0.236111111111111" right="0.156944444444444" top="0.314583333333333" bottom="0.156944444444444" header="0.314583333333333" footer="0.161111111111111"/>
  <pageSetup paperSize="8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1"/>
  <sheetViews>
    <sheetView topLeftCell="A22" workbookViewId="0">
      <pane xSplit="12" topLeftCell="R1" activePane="topRight" state="frozen"/>
      <selection/>
      <selection pane="topRight" activeCell="Y7" sqref="Y7:Z50"/>
    </sheetView>
  </sheetViews>
  <sheetFormatPr defaultColWidth="9" defaultRowHeight="13.5"/>
  <cols>
    <col min="1" max="1" width="8.25" style="28" hidden="1" customWidth="1"/>
    <col min="2" max="2" width="18.625" hidden="1" customWidth="1"/>
    <col min="3" max="3" width="5.5" customWidth="1"/>
    <col min="4" max="4" width="35.125" customWidth="1"/>
    <col min="5" max="5" width="14.125" customWidth="1"/>
    <col min="6" max="6" width="10.5" customWidth="1"/>
    <col min="7" max="8" width="10.125" style="28" customWidth="1"/>
    <col min="9" max="9" width="8.125" style="28" customWidth="1"/>
    <col min="10" max="10" width="7.75" style="28" customWidth="1"/>
    <col min="11" max="11" width="9.5" style="28" customWidth="1"/>
    <col min="12" max="12" width="9" style="28" customWidth="1"/>
    <col min="13" max="16" width="9.625" style="28" customWidth="1"/>
    <col min="17" max="21" width="8" style="28" customWidth="1"/>
    <col min="22" max="22" width="9.125" style="28" customWidth="1"/>
    <col min="23" max="24" width="8" style="88" customWidth="1"/>
    <col min="25" max="25" width="16.75" style="28" customWidth="1"/>
    <col min="26" max="26" width="15.125" style="28" customWidth="1"/>
    <col min="27" max="27" width="16.375" customWidth="1"/>
  </cols>
  <sheetData>
    <row r="1" ht="42.75" customHeight="1" spans="1:27">
      <c r="A1" s="89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90"/>
      <c r="Y1" s="89"/>
      <c r="Z1" s="89"/>
      <c r="AA1" s="89"/>
    </row>
    <row r="2" ht="18" customHeight="1" spans="1:27">
      <c r="A2" s="3" t="s">
        <v>77</v>
      </c>
      <c r="B2" s="3"/>
      <c r="C2" s="91" t="s">
        <v>78</v>
      </c>
      <c r="D2" s="91"/>
      <c r="E2" s="3"/>
      <c r="F2" s="4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92"/>
      <c r="X2" s="92"/>
      <c r="Y2" s="34"/>
      <c r="Z2" s="33" t="s">
        <v>3</v>
      </c>
      <c r="AA2" s="33"/>
    </row>
    <row r="3" ht="24" customHeight="1" spans="1:27">
      <c r="A3" s="5" t="s">
        <v>4</v>
      </c>
      <c r="B3" s="5" t="s">
        <v>5</v>
      </c>
      <c r="C3" s="5" t="s">
        <v>4</v>
      </c>
      <c r="D3" s="5" t="s">
        <v>5</v>
      </c>
      <c r="E3" s="5" t="s">
        <v>6</v>
      </c>
      <c r="F3" s="5" t="s">
        <v>7</v>
      </c>
      <c r="G3" s="37" t="s">
        <v>79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93"/>
      <c r="X3" s="93"/>
      <c r="Y3" s="39" t="s">
        <v>9</v>
      </c>
      <c r="Z3" s="39" t="s">
        <v>146</v>
      </c>
      <c r="AA3" s="39" t="s">
        <v>147</v>
      </c>
    </row>
    <row r="4" ht="54.95" customHeight="1" spans="1:27">
      <c r="A4" s="7"/>
      <c r="B4" s="7"/>
      <c r="C4" s="7"/>
      <c r="D4" s="7"/>
      <c r="E4" s="7"/>
      <c r="F4" s="7"/>
      <c r="G4" s="7" t="s">
        <v>14</v>
      </c>
      <c r="H4" s="42" t="s">
        <v>15</v>
      </c>
      <c r="I4" s="42"/>
      <c r="J4" s="42"/>
      <c r="K4" s="42"/>
      <c r="L4" s="42"/>
      <c r="M4" s="43" t="s">
        <v>148</v>
      </c>
      <c r="N4" s="44" t="s">
        <v>149</v>
      </c>
      <c r="O4" s="44" t="s">
        <v>150</v>
      </c>
      <c r="P4" s="44" t="s">
        <v>151</v>
      </c>
      <c r="Q4" s="45" t="s">
        <v>152</v>
      </c>
      <c r="R4" s="45" t="s">
        <v>153</v>
      </c>
      <c r="S4" s="47" t="s">
        <v>154</v>
      </c>
      <c r="T4" s="48" t="s">
        <v>155</v>
      </c>
      <c r="U4" s="49"/>
      <c r="V4" s="50" t="s">
        <v>156</v>
      </c>
      <c r="W4" s="46" t="s">
        <v>157</v>
      </c>
      <c r="X4" s="46" t="s">
        <v>158</v>
      </c>
      <c r="Y4" s="51"/>
      <c r="Z4" s="51"/>
      <c r="AA4" s="51"/>
    </row>
    <row r="5" ht="29.1" customHeight="1" spans="1:27">
      <c r="A5" s="53"/>
      <c r="B5" s="53"/>
      <c r="C5" s="53"/>
      <c r="D5" s="53"/>
      <c r="E5" s="53"/>
      <c r="F5" s="53"/>
      <c r="G5" s="53"/>
      <c r="H5" s="54" t="s">
        <v>23</v>
      </c>
      <c r="I5" s="55" t="s">
        <v>24</v>
      </c>
      <c r="J5" s="55" t="s">
        <v>25</v>
      </c>
      <c r="K5" s="55" t="s">
        <v>26</v>
      </c>
      <c r="L5" s="55" t="s">
        <v>27</v>
      </c>
      <c r="M5" s="56" t="s">
        <v>24</v>
      </c>
      <c r="N5" s="56" t="s">
        <v>24</v>
      </c>
      <c r="O5" s="56" t="s">
        <v>24</v>
      </c>
      <c r="P5" s="56" t="s">
        <v>25</v>
      </c>
      <c r="Q5" s="56" t="s">
        <v>26</v>
      </c>
      <c r="R5" s="56" t="s">
        <v>26</v>
      </c>
      <c r="S5" s="56" t="s">
        <v>27</v>
      </c>
      <c r="T5" s="56" t="s">
        <v>24</v>
      </c>
      <c r="U5" s="56" t="s">
        <v>25</v>
      </c>
      <c r="V5" s="57" t="s">
        <v>25</v>
      </c>
      <c r="W5" s="94" t="s">
        <v>26</v>
      </c>
      <c r="X5" s="94" t="s">
        <v>26</v>
      </c>
      <c r="Y5" s="58"/>
      <c r="Z5" s="58"/>
      <c r="AA5" s="58"/>
    </row>
    <row r="6" s="26" customFormat="1" ht="30.95" customHeight="1" spans="1:27">
      <c r="A6" s="95" t="s">
        <v>90</v>
      </c>
      <c r="B6" s="96"/>
      <c r="C6" s="96"/>
      <c r="D6" s="96"/>
      <c r="E6" s="96"/>
      <c r="F6" s="63"/>
      <c r="G6" s="64">
        <f t="shared" ref="G6:AA6" si="0">G22+G27+G41+G48+G50</f>
        <v>16302.9</v>
      </c>
      <c r="H6" s="64">
        <f t="shared" si="0"/>
        <v>16302.9</v>
      </c>
      <c r="I6" s="64">
        <f t="shared" si="0"/>
        <v>6470</v>
      </c>
      <c r="J6" s="64">
        <f t="shared" si="0"/>
        <v>3636</v>
      </c>
      <c r="K6" s="64">
        <f t="shared" si="0"/>
        <v>1746.9</v>
      </c>
      <c r="L6" s="64">
        <f t="shared" si="0"/>
        <v>4450</v>
      </c>
      <c r="M6" s="64">
        <f t="shared" si="0"/>
        <v>4624</v>
      </c>
      <c r="N6" s="64">
        <f t="shared" si="0"/>
        <v>355</v>
      </c>
      <c r="O6" s="64">
        <f t="shared" si="0"/>
        <v>46</v>
      </c>
      <c r="P6" s="64">
        <f t="shared" si="0"/>
        <v>2320</v>
      </c>
      <c r="Q6" s="64">
        <f t="shared" si="0"/>
        <v>154</v>
      </c>
      <c r="R6" s="64">
        <f t="shared" si="0"/>
        <v>1264</v>
      </c>
      <c r="S6" s="64">
        <f t="shared" si="0"/>
        <v>4450</v>
      </c>
      <c r="T6" s="64">
        <f t="shared" si="0"/>
        <v>1445</v>
      </c>
      <c r="U6" s="64">
        <f t="shared" si="0"/>
        <v>893</v>
      </c>
      <c r="V6" s="64">
        <f t="shared" si="0"/>
        <v>423</v>
      </c>
      <c r="W6" s="97">
        <f t="shared" si="0"/>
        <v>273.9</v>
      </c>
      <c r="X6" s="97">
        <f t="shared" si="0"/>
        <v>55</v>
      </c>
      <c r="Y6" s="64">
        <f t="shared" si="0"/>
        <v>14749.936464</v>
      </c>
      <c r="Z6" s="98">
        <f t="shared" si="0"/>
        <v>9.682959</v>
      </c>
      <c r="AA6" s="64">
        <f t="shared" si="0"/>
        <v>1543.280577</v>
      </c>
    </row>
    <row r="7" ht="24" customHeight="1" spans="1:27">
      <c r="A7" s="99"/>
      <c r="B7" s="11"/>
      <c r="C7" s="21" t="s">
        <v>64</v>
      </c>
      <c r="D7" s="11" t="s">
        <v>159</v>
      </c>
      <c r="E7" s="11" t="s">
        <v>30</v>
      </c>
      <c r="F7" s="11" t="s">
        <v>67</v>
      </c>
      <c r="G7" s="12">
        <v>1583</v>
      </c>
      <c r="H7" s="12">
        <f t="shared" ref="H7:H21" si="1">I7+J7+K7+L7</f>
        <v>1583</v>
      </c>
      <c r="I7" s="12">
        <f t="shared" ref="I7:I21" si="2">M7+N7+O7+T7</f>
        <v>1281.1</v>
      </c>
      <c r="J7" s="12">
        <f t="shared" ref="J7:J21" si="3">P7+U7+V7</f>
        <v>0</v>
      </c>
      <c r="K7" s="12">
        <f t="shared" ref="K7:K21" si="4">R7+Q7+W7+X7</f>
        <v>0</v>
      </c>
      <c r="L7" s="12">
        <f t="shared" ref="L7:L21" si="5">S7</f>
        <v>301.9</v>
      </c>
      <c r="M7" s="12">
        <v>1281.1</v>
      </c>
      <c r="N7" s="12"/>
      <c r="O7" s="12"/>
      <c r="P7" s="12"/>
      <c r="Q7" s="12"/>
      <c r="R7" s="12"/>
      <c r="S7" s="12">
        <v>301.9</v>
      </c>
      <c r="T7" s="12"/>
      <c r="U7" s="12"/>
      <c r="V7" s="12"/>
      <c r="W7" s="66"/>
      <c r="X7" s="66"/>
      <c r="Y7" s="12">
        <v>1332.1462</v>
      </c>
      <c r="Z7" s="12"/>
      <c r="AA7" s="100">
        <f t="shared" ref="AA7:AA13" si="6">H7-Y7-Z7</f>
        <v>250.8538</v>
      </c>
    </row>
    <row r="8" ht="24" customHeight="1" spans="1:27">
      <c r="A8" s="101"/>
      <c r="B8" s="11"/>
      <c r="C8" s="17"/>
      <c r="D8" s="11" t="s">
        <v>160</v>
      </c>
      <c r="E8" s="11" t="s">
        <v>161</v>
      </c>
      <c r="F8" s="11" t="s">
        <v>31</v>
      </c>
      <c r="G8" s="12">
        <v>1200</v>
      </c>
      <c r="H8" s="12">
        <f t="shared" si="1"/>
        <v>1200</v>
      </c>
      <c r="I8" s="12">
        <f t="shared" si="2"/>
        <v>0</v>
      </c>
      <c r="J8" s="12">
        <f t="shared" si="3"/>
        <v>400</v>
      </c>
      <c r="K8" s="12">
        <f t="shared" si="4"/>
        <v>400</v>
      </c>
      <c r="L8" s="12">
        <f t="shared" si="5"/>
        <v>400</v>
      </c>
      <c r="M8" s="12"/>
      <c r="N8" s="12"/>
      <c r="O8" s="12"/>
      <c r="P8" s="12">
        <v>400</v>
      </c>
      <c r="Q8" s="12"/>
      <c r="R8" s="12">
        <v>400</v>
      </c>
      <c r="S8" s="12">
        <v>400</v>
      </c>
      <c r="T8" s="12"/>
      <c r="U8" s="12"/>
      <c r="V8" s="12"/>
      <c r="W8" s="66"/>
      <c r="X8" s="66"/>
      <c r="Y8" s="12">
        <v>978.035143</v>
      </c>
      <c r="Z8" s="12"/>
      <c r="AA8" s="100">
        <f t="shared" si="6"/>
        <v>221.964857</v>
      </c>
    </row>
    <row r="9" ht="24" customHeight="1" spans="1:27">
      <c r="A9" s="101"/>
      <c r="B9" s="11"/>
      <c r="C9" s="17"/>
      <c r="D9" s="11" t="s">
        <v>162</v>
      </c>
      <c r="E9" s="11" t="s">
        <v>163</v>
      </c>
      <c r="F9" s="11" t="s">
        <v>31</v>
      </c>
      <c r="G9" s="12">
        <v>3000</v>
      </c>
      <c r="H9" s="12">
        <f t="shared" si="1"/>
        <v>3000</v>
      </c>
      <c r="I9" s="12">
        <f t="shared" si="2"/>
        <v>1220</v>
      </c>
      <c r="J9" s="12">
        <f t="shared" si="3"/>
        <v>600</v>
      </c>
      <c r="K9" s="12">
        <f t="shared" si="4"/>
        <v>395.3</v>
      </c>
      <c r="L9" s="12">
        <f t="shared" si="5"/>
        <v>784.7</v>
      </c>
      <c r="M9" s="12">
        <v>1220</v>
      </c>
      <c r="N9" s="12"/>
      <c r="O9" s="12"/>
      <c r="P9" s="12">
        <v>600</v>
      </c>
      <c r="Q9" s="12"/>
      <c r="R9" s="12">
        <v>244</v>
      </c>
      <c r="S9" s="12">
        <v>784.7</v>
      </c>
      <c r="T9" s="12"/>
      <c r="U9" s="12"/>
      <c r="V9" s="12"/>
      <c r="W9" s="66">
        <v>151.3</v>
      </c>
      <c r="X9" s="66"/>
      <c r="Y9" s="12">
        <v>2773.985741</v>
      </c>
      <c r="Z9" s="12">
        <v>0</v>
      </c>
      <c r="AA9" s="100">
        <f t="shared" si="6"/>
        <v>226.014259</v>
      </c>
    </row>
    <row r="10" ht="26.1" customHeight="1" spans="1:27">
      <c r="A10" s="101"/>
      <c r="B10" s="11">
        <v>463.15</v>
      </c>
      <c r="C10" s="17"/>
      <c r="D10" s="11" t="s">
        <v>164</v>
      </c>
      <c r="E10" s="11" t="s">
        <v>165</v>
      </c>
      <c r="F10" s="11" t="s">
        <v>31</v>
      </c>
      <c r="G10" s="12">
        <v>2050</v>
      </c>
      <c r="H10" s="12">
        <f t="shared" si="1"/>
        <v>2050</v>
      </c>
      <c r="I10" s="12">
        <f t="shared" si="2"/>
        <v>463.15</v>
      </c>
      <c r="J10" s="12">
        <f t="shared" si="3"/>
        <v>500.95</v>
      </c>
      <c r="K10" s="12">
        <f t="shared" si="4"/>
        <v>0</v>
      </c>
      <c r="L10" s="12">
        <f t="shared" si="5"/>
        <v>1085.9</v>
      </c>
      <c r="M10" s="12">
        <v>463.15</v>
      </c>
      <c r="N10" s="12"/>
      <c r="O10" s="12"/>
      <c r="P10" s="12">
        <v>200.95</v>
      </c>
      <c r="Q10" s="12"/>
      <c r="R10" s="12"/>
      <c r="S10" s="12">
        <v>1085.9</v>
      </c>
      <c r="T10" s="12"/>
      <c r="U10" s="12"/>
      <c r="V10" s="12">
        <v>300</v>
      </c>
      <c r="W10" s="66"/>
      <c r="X10" s="66"/>
      <c r="Y10" s="12">
        <v>1959.873421</v>
      </c>
      <c r="Z10" s="12"/>
      <c r="AA10" s="100">
        <f t="shared" si="6"/>
        <v>90.126579</v>
      </c>
    </row>
    <row r="11" ht="24" customHeight="1" spans="1:27">
      <c r="A11" s="101"/>
      <c r="B11" s="11"/>
      <c r="C11" s="17"/>
      <c r="D11" s="11" t="s">
        <v>166</v>
      </c>
      <c r="E11" s="11" t="s">
        <v>30</v>
      </c>
      <c r="F11" s="11" t="s">
        <v>31</v>
      </c>
      <c r="G11" s="12">
        <v>290</v>
      </c>
      <c r="H11" s="12">
        <f t="shared" si="1"/>
        <v>290</v>
      </c>
      <c r="I11" s="12">
        <f t="shared" si="2"/>
        <v>190</v>
      </c>
      <c r="J11" s="12">
        <f t="shared" si="3"/>
        <v>0</v>
      </c>
      <c r="K11" s="12">
        <f t="shared" si="4"/>
        <v>0</v>
      </c>
      <c r="L11" s="12">
        <f t="shared" si="5"/>
        <v>100</v>
      </c>
      <c r="M11" s="12">
        <v>190</v>
      </c>
      <c r="N11" s="12"/>
      <c r="O11" s="12"/>
      <c r="P11" s="12"/>
      <c r="Q11" s="12"/>
      <c r="R11" s="12"/>
      <c r="S11" s="12">
        <v>100</v>
      </c>
      <c r="T11" s="12"/>
      <c r="U11" s="12"/>
      <c r="V11" s="12"/>
      <c r="W11" s="67"/>
      <c r="X11" s="67"/>
      <c r="Y11" s="24">
        <v>256.386388</v>
      </c>
      <c r="Z11" s="12"/>
      <c r="AA11" s="100">
        <f t="shared" si="6"/>
        <v>33.613612</v>
      </c>
    </row>
    <row r="12" ht="24" customHeight="1" spans="1:27">
      <c r="A12" s="101"/>
      <c r="B12" s="11"/>
      <c r="C12" s="17"/>
      <c r="D12" s="11" t="s">
        <v>167</v>
      </c>
      <c r="E12" s="11" t="s">
        <v>168</v>
      </c>
      <c r="F12" s="11" t="s">
        <v>31</v>
      </c>
      <c r="G12" s="12">
        <v>30</v>
      </c>
      <c r="H12" s="12">
        <f t="shared" si="1"/>
        <v>30</v>
      </c>
      <c r="I12" s="12">
        <f t="shared" si="2"/>
        <v>0</v>
      </c>
      <c r="J12" s="12">
        <f t="shared" si="3"/>
        <v>0</v>
      </c>
      <c r="K12" s="12">
        <f t="shared" si="4"/>
        <v>30</v>
      </c>
      <c r="L12" s="12">
        <f t="shared" si="5"/>
        <v>0</v>
      </c>
      <c r="M12" s="12"/>
      <c r="N12" s="12"/>
      <c r="O12" s="12"/>
      <c r="P12" s="12"/>
      <c r="Q12" s="12"/>
      <c r="R12" s="12">
        <v>30</v>
      </c>
      <c r="S12" s="12"/>
      <c r="T12" s="12"/>
      <c r="U12" s="12"/>
      <c r="V12" s="12"/>
      <c r="W12" s="66"/>
      <c r="X12" s="66"/>
      <c r="Y12" s="12">
        <v>30</v>
      </c>
      <c r="Z12" s="12"/>
      <c r="AA12" s="102">
        <f t="shared" si="6"/>
        <v>0</v>
      </c>
    </row>
    <row r="13" ht="24" customHeight="1" spans="1:27">
      <c r="A13" s="101"/>
      <c r="B13" s="11"/>
      <c r="C13" s="17"/>
      <c r="D13" s="11" t="s">
        <v>169</v>
      </c>
      <c r="E13" s="11" t="s">
        <v>170</v>
      </c>
      <c r="F13" s="11" t="s">
        <v>31</v>
      </c>
      <c r="G13" s="12">
        <v>30</v>
      </c>
      <c r="H13" s="12">
        <f t="shared" si="1"/>
        <v>30</v>
      </c>
      <c r="I13" s="12">
        <f t="shared" si="2"/>
        <v>0</v>
      </c>
      <c r="J13" s="12">
        <f t="shared" si="3"/>
        <v>0</v>
      </c>
      <c r="K13" s="12">
        <f t="shared" si="4"/>
        <v>30</v>
      </c>
      <c r="L13" s="12">
        <f t="shared" si="5"/>
        <v>0</v>
      </c>
      <c r="M13" s="12"/>
      <c r="N13" s="12"/>
      <c r="O13" s="12"/>
      <c r="P13" s="12"/>
      <c r="Q13" s="12"/>
      <c r="R13" s="12">
        <v>30</v>
      </c>
      <c r="S13" s="12"/>
      <c r="T13" s="12"/>
      <c r="U13" s="12"/>
      <c r="V13" s="12"/>
      <c r="W13" s="66"/>
      <c r="X13" s="66"/>
      <c r="Y13" s="12">
        <v>30</v>
      </c>
      <c r="Z13" s="12"/>
      <c r="AA13" s="102">
        <f t="shared" si="6"/>
        <v>0</v>
      </c>
    </row>
    <row r="14" ht="24" customHeight="1" spans="1:27">
      <c r="A14" s="101"/>
      <c r="B14" s="11"/>
      <c r="C14" s="17"/>
      <c r="D14" s="11" t="s">
        <v>171</v>
      </c>
      <c r="E14" s="11" t="s">
        <v>172</v>
      </c>
      <c r="F14" s="15" t="s">
        <v>173</v>
      </c>
      <c r="G14" s="12">
        <v>320</v>
      </c>
      <c r="H14" s="12">
        <f t="shared" si="1"/>
        <v>320</v>
      </c>
      <c r="I14" s="12">
        <f t="shared" si="2"/>
        <v>0</v>
      </c>
      <c r="J14" s="12">
        <f t="shared" si="3"/>
        <v>320</v>
      </c>
      <c r="K14" s="12">
        <f t="shared" si="4"/>
        <v>0</v>
      </c>
      <c r="L14" s="12">
        <f t="shared" si="5"/>
        <v>0</v>
      </c>
      <c r="M14" s="12"/>
      <c r="N14" s="12"/>
      <c r="O14" s="12"/>
      <c r="P14" s="12"/>
      <c r="Q14" s="12"/>
      <c r="R14" s="12"/>
      <c r="S14" s="12"/>
      <c r="T14" s="12"/>
      <c r="U14" s="12">
        <v>320</v>
      </c>
      <c r="V14" s="12"/>
      <c r="W14" s="66"/>
      <c r="X14" s="66"/>
      <c r="Y14" s="69">
        <v>569.591632</v>
      </c>
      <c r="Z14" s="69"/>
      <c r="AA14" s="103">
        <f>800-Y14-Z14</f>
        <v>230.408368</v>
      </c>
    </row>
    <row r="15" ht="24" customHeight="1" spans="1:27">
      <c r="A15" s="101"/>
      <c r="B15" s="11"/>
      <c r="C15" s="17"/>
      <c r="D15" s="11" t="s">
        <v>174</v>
      </c>
      <c r="E15" s="11" t="s">
        <v>172</v>
      </c>
      <c r="F15" s="15" t="s">
        <v>173</v>
      </c>
      <c r="G15" s="12">
        <v>265</v>
      </c>
      <c r="H15" s="12">
        <f t="shared" si="1"/>
        <v>265</v>
      </c>
      <c r="I15" s="12">
        <f t="shared" si="2"/>
        <v>0</v>
      </c>
      <c r="J15" s="12">
        <f t="shared" si="3"/>
        <v>265</v>
      </c>
      <c r="K15" s="12">
        <f t="shared" si="4"/>
        <v>0</v>
      </c>
      <c r="L15" s="12">
        <f t="shared" si="5"/>
        <v>0</v>
      </c>
      <c r="M15" s="12"/>
      <c r="N15" s="12"/>
      <c r="O15" s="12"/>
      <c r="P15" s="12"/>
      <c r="Q15" s="12"/>
      <c r="R15" s="12"/>
      <c r="S15" s="12"/>
      <c r="T15" s="12"/>
      <c r="U15" s="12">
        <v>265</v>
      </c>
      <c r="V15" s="12"/>
      <c r="W15" s="66"/>
      <c r="X15" s="66"/>
      <c r="Y15" s="104"/>
      <c r="Z15" s="104"/>
      <c r="AA15" s="105"/>
    </row>
    <row r="16" ht="24" customHeight="1" spans="1:27">
      <c r="A16" s="101"/>
      <c r="B16" s="11"/>
      <c r="C16" s="17"/>
      <c r="D16" s="11" t="s">
        <v>175</v>
      </c>
      <c r="E16" s="11" t="s">
        <v>176</v>
      </c>
      <c r="F16" s="15" t="s">
        <v>173</v>
      </c>
      <c r="G16" s="12">
        <v>215</v>
      </c>
      <c r="H16" s="12">
        <f t="shared" si="1"/>
        <v>215</v>
      </c>
      <c r="I16" s="12">
        <f t="shared" si="2"/>
        <v>0</v>
      </c>
      <c r="J16" s="12">
        <f t="shared" si="3"/>
        <v>215</v>
      </c>
      <c r="K16" s="12">
        <f t="shared" si="4"/>
        <v>0</v>
      </c>
      <c r="L16" s="12">
        <f t="shared" si="5"/>
        <v>0</v>
      </c>
      <c r="M16" s="12"/>
      <c r="N16" s="12"/>
      <c r="O16" s="12"/>
      <c r="P16" s="12"/>
      <c r="Q16" s="12"/>
      <c r="R16" s="12"/>
      <c r="S16" s="12"/>
      <c r="T16" s="12"/>
      <c r="U16" s="12">
        <v>215</v>
      </c>
      <c r="V16" s="12"/>
      <c r="W16" s="66"/>
      <c r="X16" s="66"/>
      <c r="Y16" s="70"/>
      <c r="Z16" s="70"/>
      <c r="AA16" s="106"/>
    </row>
    <row r="17" ht="24" customHeight="1" spans="1:27">
      <c r="A17" s="101"/>
      <c r="B17" s="11"/>
      <c r="C17" s="17"/>
      <c r="D17" t="s">
        <v>177</v>
      </c>
      <c r="E17" s="11" t="s">
        <v>30</v>
      </c>
      <c r="F17" s="15" t="s">
        <v>178</v>
      </c>
      <c r="G17" s="12">
        <v>1050</v>
      </c>
      <c r="H17" s="12">
        <f t="shared" si="1"/>
        <v>1050</v>
      </c>
      <c r="I17" s="12">
        <f t="shared" si="2"/>
        <v>1050</v>
      </c>
      <c r="J17" s="12">
        <f t="shared" si="3"/>
        <v>0</v>
      </c>
      <c r="K17" s="12">
        <f t="shared" si="4"/>
        <v>0</v>
      </c>
      <c r="L17" s="12">
        <f t="shared" si="5"/>
        <v>0</v>
      </c>
      <c r="M17" s="12"/>
      <c r="N17" s="12"/>
      <c r="O17" s="12"/>
      <c r="P17" s="12"/>
      <c r="Q17" s="12"/>
      <c r="R17" s="12"/>
      <c r="S17" s="12"/>
      <c r="T17" s="12">
        <v>1050</v>
      </c>
      <c r="U17" s="12"/>
      <c r="V17" s="12"/>
      <c r="W17" s="66"/>
      <c r="X17" s="66"/>
      <c r="Y17" s="12">
        <v>1021.976642</v>
      </c>
      <c r="Z17" s="12">
        <v>5.6218</v>
      </c>
      <c r="AA17" s="107">
        <f t="shared" ref="AA17:AA21" si="7">H17-Y17-Z17</f>
        <v>22.401558</v>
      </c>
    </row>
    <row r="18" ht="24" customHeight="1" spans="1:27">
      <c r="A18" s="101"/>
      <c r="B18" s="11"/>
      <c r="C18" s="17"/>
      <c r="D18" s="11" t="s">
        <v>179</v>
      </c>
      <c r="E18" s="11" t="s">
        <v>180</v>
      </c>
      <c r="F18" s="15" t="s">
        <v>106</v>
      </c>
      <c r="G18" s="12">
        <v>139</v>
      </c>
      <c r="H18" s="12">
        <f t="shared" si="1"/>
        <v>139</v>
      </c>
      <c r="I18" s="12">
        <f t="shared" si="2"/>
        <v>139</v>
      </c>
      <c r="J18" s="12">
        <f t="shared" si="3"/>
        <v>0</v>
      </c>
      <c r="K18" s="12">
        <f t="shared" si="4"/>
        <v>0</v>
      </c>
      <c r="L18" s="12">
        <f t="shared" si="5"/>
        <v>0</v>
      </c>
      <c r="M18" s="12"/>
      <c r="N18" s="12"/>
      <c r="O18" s="12"/>
      <c r="P18" s="12"/>
      <c r="Q18" s="12"/>
      <c r="R18" s="12"/>
      <c r="S18" s="12"/>
      <c r="T18" s="12">
        <v>139</v>
      </c>
      <c r="U18" s="12"/>
      <c r="V18" s="12"/>
      <c r="W18" s="66"/>
      <c r="X18" s="66"/>
      <c r="Y18" s="12">
        <v>131.3201</v>
      </c>
      <c r="Z18" s="12">
        <v>4.061159</v>
      </c>
      <c r="AA18" s="100">
        <f t="shared" si="7"/>
        <v>3.618741</v>
      </c>
    </row>
    <row r="19" ht="24" customHeight="1" spans="1:27">
      <c r="A19" s="101"/>
      <c r="B19" s="11"/>
      <c r="C19" s="17"/>
      <c r="D19" s="11" t="s">
        <v>181</v>
      </c>
      <c r="E19" s="11" t="s">
        <v>182</v>
      </c>
      <c r="F19" s="15" t="s">
        <v>31</v>
      </c>
      <c r="G19" s="12">
        <v>400</v>
      </c>
      <c r="H19" s="12">
        <f t="shared" si="1"/>
        <v>400</v>
      </c>
      <c r="I19" s="12">
        <f t="shared" si="2"/>
        <v>100</v>
      </c>
      <c r="J19" s="12">
        <f t="shared" si="3"/>
        <v>200</v>
      </c>
      <c r="K19" s="12">
        <f t="shared" si="4"/>
        <v>0</v>
      </c>
      <c r="L19" s="12">
        <f t="shared" si="5"/>
        <v>100</v>
      </c>
      <c r="M19" s="12">
        <v>47</v>
      </c>
      <c r="N19" s="12"/>
      <c r="O19" s="12"/>
      <c r="P19" s="12">
        <v>107</v>
      </c>
      <c r="Q19" s="12"/>
      <c r="R19" s="12"/>
      <c r="S19" s="12">
        <v>100</v>
      </c>
      <c r="T19" s="12">
        <v>53</v>
      </c>
      <c r="U19" s="12">
        <v>93</v>
      </c>
      <c r="V19" s="12"/>
      <c r="W19" s="66"/>
      <c r="X19" s="66"/>
      <c r="Y19" s="12">
        <v>287.028338</v>
      </c>
      <c r="Z19" s="12"/>
      <c r="AA19" s="100">
        <f t="shared" si="7"/>
        <v>112.971662</v>
      </c>
    </row>
    <row r="20" ht="24" customHeight="1" spans="1:27">
      <c r="A20" s="108"/>
      <c r="B20" s="11"/>
      <c r="C20" s="17"/>
      <c r="D20" s="11" t="s">
        <v>183</v>
      </c>
      <c r="E20" s="11" t="s">
        <v>184</v>
      </c>
      <c r="F20" s="11" t="s">
        <v>60</v>
      </c>
      <c r="G20" s="12">
        <v>46</v>
      </c>
      <c r="H20" s="12">
        <f t="shared" si="1"/>
        <v>46</v>
      </c>
      <c r="I20" s="12">
        <f t="shared" si="2"/>
        <v>46</v>
      </c>
      <c r="J20" s="12">
        <f t="shared" si="3"/>
        <v>0</v>
      </c>
      <c r="K20" s="12">
        <f t="shared" si="4"/>
        <v>0</v>
      </c>
      <c r="L20" s="12">
        <f t="shared" si="5"/>
        <v>0</v>
      </c>
      <c r="M20" s="12"/>
      <c r="N20" s="12"/>
      <c r="O20" s="12">
        <v>46</v>
      </c>
      <c r="P20" s="12"/>
      <c r="Q20" s="12"/>
      <c r="R20" s="12"/>
      <c r="S20" s="12"/>
      <c r="T20" s="12"/>
      <c r="U20" s="12"/>
      <c r="V20" s="12"/>
      <c r="W20" s="66"/>
      <c r="X20" s="66"/>
      <c r="Y20" s="73">
        <v>39.111513</v>
      </c>
      <c r="Z20" s="73"/>
      <c r="AA20" s="107">
        <f t="shared" si="7"/>
        <v>6.888487</v>
      </c>
    </row>
    <row r="21" ht="24" customHeight="1" spans="1:27">
      <c r="A21" s="108"/>
      <c r="B21" s="11"/>
      <c r="C21" s="17"/>
      <c r="D21" s="13" t="s">
        <v>185</v>
      </c>
      <c r="E21" s="13" t="s">
        <v>186</v>
      </c>
      <c r="F21" s="13" t="s">
        <v>60</v>
      </c>
      <c r="G21" s="12">
        <v>55</v>
      </c>
      <c r="H21" s="12">
        <f t="shared" si="1"/>
        <v>55</v>
      </c>
      <c r="I21" s="12">
        <f t="shared" si="2"/>
        <v>0</v>
      </c>
      <c r="J21" s="12">
        <f t="shared" si="3"/>
        <v>0</v>
      </c>
      <c r="K21" s="12">
        <f t="shared" si="4"/>
        <v>55</v>
      </c>
      <c r="L21" s="12">
        <f t="shared" si="5"/>
        <v>0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66"/>
      <c r="X21" s="66">
        <v>55</v>
      </c>
      <c r="Y21" s="12">
        <v>54.6</v>
      </c>
      <c r="Z21" s="12"/>
      <c r="AA21" s="12">
        <f t="shared" si="7"/>
        <v>0.399999999999999</v>
      </c>
    </row>
    <row r="22" ht="24.95" customHeight="1" spans="1:27">
      <c r="A22" s="67" t="s">
        <v>117</v>
      </c>
      <c r="B22" s="67"/>
      <c r="C22" s="67"/>
      <c r="D22" s="67"/>
      <c r="E22" s="67"/>
      <c r="F22" s="67"/>
      <c r="G22" s="66">
        <f t="shared" ref="G22:AA22" si="8">SUM(G7:G21)</f>
        <v>10673</v>
      </c>
      <c r="H22" s="66">
        <f t="shared" si="8"/>
        <v>10673</v>
      </c>
      <c r="I22" s="66">
        <f t="shared" si="8"/>
        <v>4489.25</v>
      </c>
      <c r="J22" s="66">
        <f t="shared" si="8"/>
        <v>2500.95</v>
      </c>
      <c r="K22" s="66">
        <f t="shared" si="8"/>
        <v>910.3</v>
      </c>
      <c r="L22" s="66">
        <f t="shared" si="8"/>
        <v>2772.5</v>
      </c>
      <c r="M22" s="66">
        <f t="shared" si="8"/>
        <v>3201.25</v>
      </c>
      <c r="N22" s="66">
        <f t="shared" si="8"/>
        <v>0</v>
      </c>
      <c r="O22" s="66">
        <f t="shared" si="8"/>
        <v>46</v>
      </c>
      <c r="P22" s="66">
        <f t="shared" si="8"/>
        <v>1307.95</v>
      </c>
      <c r="Q22" s="66">
        <f t="shared" si="8"/>
        <v>0</v>
      </c>
      <c r="R22" s="66">
        <f t="shared" si="8"/>
        <v>704</v>
      </c>
      <c r="S22" s="66">
        <f t="shared" si="8"/>
        <v>2772.5</v>
      </c>
      <c r="T22" s="66">
        <f t="shared" si="8"/>
        <v>1242</v>
      </c>
      <c r="U22" s="66">
        <f t="shared" si="8"/>
        <v>893</v>
      </c>
      <c r="V22" s="66">
        <f t="shared" si="8"/>
        <v>300</v>
      </c>
      <c r="W22" s="66">
        <f t="shared" si="8"/>
        <v>151.3</v>
      </c>
      <c r="X22" s="66">
        <f t="shared" si="8"/>
        <v>55</v>
      </c>
      <c r="Y22" s="66">
        <f t="shared" si="8"/>
        <v>9464.055118</v>
      </c>
      <c r="Z22" s="66">
        <f t="shared" si="8"/>
        <v>9.682959</v>
      </c>
      <c r="AA22" s="66">
        <f t="shared" si="8"/>
        <v>1199.261923</v>
      </c>
    </row>
    <row r="23" ht="21" customHeight="1" spans="1:27">
      <c r="A23" s="101"/>
      <c r="B23" s="18"/>
      <c r="C23" s="21" t="s">
        <v>187</v>
      </c>
      <c r="D23" s="11" t="s">
        <v>188</v>
      </c>
      <c r="E23" s="11" t="s">
        <v>30</v>
      </c>
      <c r="F23" s="11" t="s">
        <v>31</v>
      </c>
      <c r="G23" s="20">
        <v>26.4</v>
      </c>
      <c r="H23" s="12">
        <f t="shared" ref="H23:H26" si="9">I23+J23+K23+L23</f>
        <v>26.4</v>
      </c>
      <c r="I23" s="12">
        <f t="shared" ref="I23:I25" si="10">M23+N23+O23+T23</f>
        <v>13.4</v>
      </c>
      <c r="J23" s="12">
        <f t="shared" ref="J23:J26" si="11">P23+U23+V23</f>
        <v>6.6</v>
      </c>
      <c r="K23" s="12">
        <f t="shared" ref="K23:K25" si="12">R23+Q23+W23+X23</f>
        <v>0</v>
      </c>
      <c r="L23" s="12">
        <f t="shared" ref="L23:L25" si="13">S23</f>
        <v>6.4</v>
      </c>
      <c r="M23" s="12">
        <v>13.4</v>
      </c>
      <c r="N23" s="12"/>
      <c r="O23" s="12"/>
      <c r="P23" s="12">
        <v>6.6</v>
      </c>
      <c r="Q23" s="12"/>
      <c r="R23" s="12"/>
      <c r="S23" s="12">
        <v>6.4</v>
      </c>
      <c r="T23" s="12"/>
      <c r="U23" s="12"/>
      <c r="V23" s="12"/>
      <c r="W23" s="66"/>
      <c r="X23" s="66"/>
      <c r="Y23" s="12">
        <v>20</v>
      </c>
      <c r="Z23" s="12"/>
      <c r="AA23" s="100">
        <f t="shared" ref="AA23:AA26" si="14">H23-Y23-Z23</f>
        <v>6.4</v>
      </c>
    </row>
    <row r="24" s="27" customFormat="1" ht="21" customHeight="1" spans="1:27">
      <c r="A24" s="109"/>
      <c r="B24" s="13"/>
      <c r="C24" s="78"/>
      <c r="D24" s="13" t="s">
        <v>189</v>
      </c>
      <c r="E24" s="13" t="s">
        <v>30</v>
      </c>
      <c r="F24" s="13" t="s">
        <v>63</v>
      </c>
      <c r="G24" s="12">
        <v>3924.75</v>
      </c>
      <c r="H24" s="12">
        <f t="shared" si="9"/>
        <v>3924.75</v>
      </c>
      <c r="I24" s="12">
        <f t="shared" si="10"/>
        <v>1282</v>
      </c>
      <c r="J24" s="12">
        <f t="shared" si="11"/>
        <v>1023</v>
      </c>
      <c r="K24" s="12">
        <f t="shared" si="12"/>
        <v>292.6</v>
      </c>
      <c r="L24" s="12">
        <f t="shared" si="13"/>
        <v>1327.15</v>
      </c>
      <c r="M24" s="12">
        <v>1282</v>
      </c>
      <c r="N24" s="12"/>
      <c r="O24" s="12"/>
      <c r="P24" s="12">
        <v>900</v>
      </c>
      <c r="Q24" s="12"/>
      <c r="R24" s="12">
        <v>200</v>
      </c>
      <c r="S24" s="12">
        <v>1327.15</v>
      </c>
      <c r="T24" s="12"/>
      <c r="U24" s="12"/>
      <c r="V24" s="12">
        <v>123</v>
      </c>
      <c r="W24" s="12">
        <v>92.6</v>
      </c>
      <c r="X24" s="12"/>
      <c r="Y24" s="12">
        <v>3721.869</v>
      </c>
      <c r="Z24" s="12"/>
      <c r="AA24" s="110">
        <f t="shared" si="14"/>
        <v>202.881</v>
      </c>
    </row>
    <row r="25" ht="21" customHeight="1" spans="1:27">
      <c r="A25" s="101"/>
      <c r="B25" s="11"/>
      <c r="C25" s="17"/>
      <c r="D25" s="11" t="s">
        <v>190</v>
      </c>
      <c r="E25" s="11" t="s">
        <v>30</v>
      </c>
      <c r="F25" s="11" t="s">
        <v>63</v>
      </c>
      <c r="G25" s="20">
        <v>170</v>
      </c>
      <c r="H25" s="12">
        <f t="shared" si="9"/>
        <v>170</v>
      </c>
      <c r="I25" s="12">
        <f t="shared" si="10"/>
        <v>50</v>
      </c>
      <c r="J25" s="12">
        <f t="shared" si="11"/>
        <v>0</v>
      </c>
      <c r="K25" s="12">
        <f t="shared" si="12"/>
        <v>0</v>
      </c>
      <c r="L25" s="12">
        <f t="shared" si="13"/>
        <v>120</v>
      </c>
      <c r="M25" s="12"/>
      <c r="N25" s="12"/>
      <c r="O25" s="12"/>
      <c r="P25" s="12"/>
      <c r="Q25" s="12"/>
      <c r="R25" s="12"/>
      <c r="S25" s="12">
        <v>120</v>
      </c>
      <c r="T25" s="12">
        <v>50</v>
      </c>
      <c r="U25" s="12"/>
      <c r="V25" s="12"/>
      <c r="W25" s="66"/>
      <c r="X25" s="66"/>
      <c r="Y25" s="12">
        <v>164.41</v>
      </c>
      <c r="Z25" s="12"/>
      <c r="AA25" s="100">
        <f t="shared" si="14"/>
        <v>5.59</v>
      </c>
    </row>
    <row r="26" ht="21" customHeight="1" spans="1:27">
      <c r="A26" s="101"/>
      <c r="B26" s="11"/>
      <c r="C26" s="17"/>
      <c r="D26" s="11" t="s">
        <v>191</v>
      </c>
      <c r="E26" s="11" t="s">
        <v>30</v>
      </c>
      <c r="F26" s="11" t="s">
        <v>31</v>
      </c>
      <c r="G26" s="20">
        <v>257.35</v>
      </c>
      <c r="H26" s="12">
        <f t="shared" si="9"/>
        <v>257.35</v>
      </c>
      <c r="I26" s="12">
        <f>M26+N26+T26+W26+O26</f>
        <v>127.35</v>
      </c>
      <c r="J26" s="12">
        <f t="shared" si="11"/>
        <v>105.45</v>
      </c>
      <c r="K26" s="12">
        <f>R26+Q26</f>
        <v>0</v>
      </c>
      <c r="L26" s="12">
        <f>S26+X26</f>
        <v>24.55</v>
      </c>
      <c r="M26" s="12">
        <v>127.35</v>
      </c>
      <c r="N26" s="12"/>
      <c r="O26" s="12"/>
      <c r="P26" s="12">
        <v>105.45</v>
      </c>
      <c r="Q26" s="12"/>
      <c r="R26" s="12"/>
      <c r="S26" s="12">
        <v>24.55</v>
      </c>
      <c r="T26" s="12"/>
      <c r="U26" s="12"/>
      <c r="V26" s="12"/>
      <c r="W26" s="66"/>
      <c r="X26" s="66"/>
      <c r="Y26" s="12">
        <v>258</v>
      </c>
      <c r="Z26" s="12"/>
      <c r="AA26" s="100">
        <f t="shared" si="14"/>
        <v>-0.649999999999977</v>
      </c>
    </row>
    <row r="27" ht="24" customHeight="1" spans="1:27">
      <c r="A27" s="67" t="s">
        <v>117</v>
      </c>
      <c r="B27" s="67"/>
      <c r="C27" s="67"/>
      <c r="D27" s="67"/>
      <c r="E27" s="67"/>
      <c r="F27" s="67"/>
      <c r="G27" s="66">
        <f t="shared" ref="G27:N27" si="15">SUM(G23:G26)</f>
        <v>4378.5</v>
      </c>
      <c r="H27" s="66">
        <f t="shared" si="15"/>
        <v>4378.5</v>
      </c>
      <c r="I27" s="66">
        <f t="shared" si="15"/>
        <v>1472.75</v>
      </c>
      <c r="J27" s="66">
        <f t="shared" si="15"/>
        <v>1135.05</v>
      </c>
      <c r="K27" s="66">
        <f t="shared" si="15"/>
        <v>292.6</v>
      </c>
      <c r="L27" s="66">
        <f t="shared" si="15"/>
        <v>1478.1</v>
      </c>
      <c r="M27" s="66">
        <f t="shared" si="15"/>
        <v>1422.75</v>
      </c>
      <c r="N27" s="66">
        <f t="shared" si="15"/>
        <v>0</v>
      </c>
      <c r="O27" s="66"/>
      <c r="P27" s="66">
        <f t="shared" ref="P27:AA27" si="16">SUM(P23:P26)</f>
        <v>1012.05</v>
      </c>
      <c r="Q27" s="66">
        <f t="shared" si="16"/>
        <v>0</v>
      </c>
      <c r="R27" s="66">
        <f t="shared" si="16"/>
        <v>200</v>
      </c>
      <c r="S27" s="66">
        <f t="shared" si="16"/>
        <v>1478.1</v>
      </c>
      <c r="T27" s="66">
        <f t="shared" si="16"/>
        <v>50</v>
      </c>
      <c r="U27" s="66">
        <f t="shared" si="16"/>
        <v>0</v>
      </c>
      <c r="V27" s="66">
        <f t="shared" si="16"/>
        <v>123</v>
      </c>
      <c r="W27" s="66">
        <f t="shared" si="16"/>
        <v>92.6</v>
      </c>
      <c r="X27" s="66">
        <f t="shared" si="16"/>
        <v>0</v>
      </c>
      <c r="Y27" s="66">
        <f t="shared" si="16"/>
        <v>4164.279</v>
      </c>
      <c r="Z27" s="66">
        <f t="shared" si="16"/>
        <v>0</v>
      </c>
      <c r="AA27" s="66">
        <f t="shared" si="16"/>
        <v>214.221</v>
      </c>
    </row>
    <row r="28" ht="29.1" customHeight="1" spans="1:27">
      <c r="A28" s="99"/>
      <c r="B28" s="11"/>
      <c r="C28" s="10" t="s">
        <v>33</v>
      </c>
      <c r="D28" s="11" t="s">
        <v>192</v>
      </c>
      <c r="E28" s="11" t="s">
        <v>193</v>
      </c>
      <c r="F28" s="11" t="s">
        <v>116</v>
      </c>
      <c r="G28" s="22">
        <v>355</v>
      </c>
      <c r="H28" s="12">
        <f t="shared" ref="H28:H40" si="17">I28+J28+K28+L28</f>
        <v>355</v>
      </c>
      <c r="I28" s="12">
        <f t="shared" ref="I28:I40" si="18">M28+N28+O28+T28</f>
        <v>355</v>
      </c>
      <c r="J28" s="12">
        <f t="shared" ref="J28:J40" si="19">P28+U28+V28</f>
        <v>0</v>
      </c>
      <c r="K28" s="12">
        <f t="shared" ref="K28:K40" si="20">R28+Q28+W28+X28</f>
        <v>0</v>
      </c>
      <c r="L28" s="12">
        <f t="shared" ref="L28:L40" si="21">S28</f>
        <v>0</v>
      </c>
      <c r="M28" s="12"/>
      <c r="N28" s="12">
        <v>355</v>
      </c>
      <c r="O28" s="12"/>
      <c r="P28" s="12"/>
      <c r="Q28" s="12"/>
      <c r="R28" s="12"/>
      <c r="S28" s="12"/>
      <c r="T28" s="12"/>
      <c r="U28" s="12"/>
      <c r="V28" s="12"/>
      <c r="W28" s="67"/>
      <c r="X28" s="67"/>
      <c r="Y28" s="24">
        <v>355</v>
      </c>
      <c r="Z28" s="12"/>
      <c r="AA28" s="100">
        <f t="shared" ref="AA28:AA40" si="22">H28-Y28-Z28</f>
        <v>0</v>
      </c>
    </row>
    <row r="29" ht="29.1" customHeight="1" spans="1:27">
      <c r="A29" s="101"/>
      <c r="B29" s="11"/>
      <c r="C29" s="10"/>
      <c r="D29" s="11" t="s">
        <v>194</v>
      </c>
      <c r="E29" s="11" t="s">
        <v>195</v>
      </c>
      <c r="F29" s="11" t="s">
        <v>116</v>
      </c>
      <c r="G29" s="22">
        <v>154</v>
      </c>
      <c r="H29" s="12">
        <f t="shared" si="17"/>
        <v>154</v>
      </c>
      <c r="I29" s="12">
        <f t="shared" si="18"/>
        <v>0</v>
      </c>
      <c r="J29" s="12">
        <f t="shared" si="19"/>
        <v>0</v>
      </c>
      <c r="K29" s="12">
        <f t="shared" si="20"/>
        <v>154</v>
      </c>
      <c r="L29" s="12">
        <f t="shared" si="21"/>
        <v>0</v>
      </c>
      <c r="M29" s="12"/>
      <c r="N29" s="12"/>
      <c r="O29" s="12"/>
      <c r="P29" s="12"/>
      <c r="Q29" s="12">
        <v>154</v>
      </c>
      <c r="R29" s="12"/>
      <c r="S29" s="12"/>
      <c r="T29" s="12"/>
      <c r="U29" s="12"/>
      <c r="V29" s="12"/>
      <c r="W29" s="67"/>
      <c r="X29" s="67"/>
      <c r="Y29" s="24">
        <v>144.354542</v>
      </c>
      <c r="Z29" s="12"/>
      <c r="AA29" s="100">
        <f t="shared" si="22"/>
        <v>9.64545799999999</v>
      </c>
    </row>
    <row r="30" ht="29.1" customHeight="1" spans="1:27">
      <c r="A30" s="101"/>
      <c r="B30" s="11"/>
      <c r="C30" s="10"/>
      <c r="D30" s="11" t="s">
        <v>196</v>
      </c>
      <c r="E30" s="11" t="s">
        <v>197</v>
      </c>
      <c r="F30" s="15" t="s">
        <v>116</v>
      </c>
      <c r="G30" s="22">
        <v>153</v>
      </c>
      <c r="H30" s="12">
        <f t="shared" si="17"/>
        <v>153</v>
      </c>
      <c r="I30" s="12">
        <f t="shared" si="18"/>
        <v>153</v>
      </c>
      <c r="J30" s="12">
        <f t="shared" si="19"/>
        <v>0</v>
      </c>
      <c r="K30" s="12">
        <f t="shared" si="20"/>
        <v>0</v>
      </c>
      <c r="L30" s="12">
        <f t="shared" si="21"/>
        <v>0</v>
      </c>
      <c r="M30" s="12"/>
      <c r="N30" s="12"/>
      <c r="O30" s="12"/>
      <c r="P30" s="12"/>
      <c r="Q30" s="12"/>
      <c r="R30" s="12"/>
      <c r="S30" s="12"/>
      <c r="T30" s="12">
        <v>153</v>
      </c>
      <c r="U30" s="12"/>
      <c r="V30" s="12"/>
      <c r="W30" s="67"/>
      <c r="X30" s="67"/>
      <c r="Y30" s="111">
        <v>153</v>
      </c>
      <c r="Z30" s="112"/>
      <c r="AA30" s="100">
        <f t="shared" si="22"/>
        <v>0</v>
      </c>
    </row>
    <row r="31" ht="29.1" customHeight="1" spans="1:27">
      <c r="A31" s="101"/>
      <c r="B31" s="11"/>
      <c r="C31" s="10"/>
      <c r="D31" s="11" t="s">
        <v>198</v>
      </c>
      <c r="E31" s="11" t="s">
        <v>199</v>
      </c>
      <c r="F31" s="11" t="s">
        <v>31</v>
      </c>
      <c r="G31" s="22">
        <v>30</v>
      </c>
      <c r="H31" s="12">
        <f t="shared" si="17"/>
        <v>30</v>
      </c>
      <c r="I31" s="12">
        <f t="shared" si="18"/>
        <v>0</v>
      </c>
      <c r="J31" s="12">
        <f t="shared" si="19"/>
        <v>0</v>
      </c>
      <c r="K31" s="12">
        <f t="shared" si="20"/>
        <v>30</v>
      </c>
      <c r="L31" s="12">
        <f t="shared" si="21"/>
        <v>0</v>
      </c>
      <c r="M31" s="12"/>
      <c r="N31" s="12"/>
      <c r="O31" s="12"/>
      <c r="P31" s="12"/>
      <c r="Q31" s="12"/>
      <c r="R31" s="12">
        <v>30</v>
      </c>
      <c r="S31" s="12"/>
      <c r="T31" s="12"/>
      <c r="U31" s="12"/>
      <c r="V31" s="12"/>
      <c r="W31" s="67"/>
      <c r="X31" s="67"/>
      <c r="Y31" s="24">
        <v>28.593668</v>
      </c>
      <c r="Z31" s="12"/>
      <c r="AA31" s="100">
        <f t="shared" si="22"/>
        <v>1.406332</v>
      </c>
    </row>
    <row r="32" ht="29.1" customHeight="1" spans="1:27">
      <c r="A32" s="101"/>
      <c r="B32" s="11"/>
      <c r="C32" s="10"/>
      <c r="D32" s="11" t="s">
        <v>200</v>
      </c>
      <c r="E32" s="11" t="s">
        <v>201</v>
      </c>
      <c r="F32" s="11" t="s">
        <v>31</v>
      </c>
      <c r="G32" s="22">
        <v>30</v>
      </c>
      <c r="H32" s="12">
        <f t="shared" si="17"/>
        <v>30</v>
      </c>
      <c r="I32" s="12">
        <f t="shared" si="18"/>
        <v>0</v>
      </c>
      <c r="J32" s="12">
        <f t="shared" si="19"/>
        <v>0</v>
      </c>
      <c r="K32" s="12">
        <f t="shared" si="20"/>
        <v>30</v>
      </c>
      <c r="L32" s="12">
        <f t="shared" si="21"/>
        <v>0</v>
      </c>
      <c r="M32" s="12"/>
      <c r="N32" s="12"/>
      <c r="O32" s="12"/>
      <c r="P32" s="12"/>
      <c r="Q32" s="12"/>
      <c r="R32" s="12">
        <v>30</v>
      </c>
      <c r="S32" s="12"/>
      <c r="T32" s="12"/>
      <c r="U32" s="12"/>
      <c r="V32" s="12"/>
      <c r="W32" s="66"/>
      <c r="X32" s="66"/>
      <c r="Y32" s="12">
        <v>29.988477</v>
      </c>
      <c r="Z32" s="12"/>
      <c r="AA32" s="100">
        <f t="shared" si="22"/>
        <v>0.0115230000000004</v>
      </c>
    </row>
    <row r="33" ht="29.1" customHeight="1" spans="1:27">
      <c r="A33" s="101"/>
      <c r="B33" s="11"/>
      <c r="C33" s="10"/>
      <c r="D33" s="11" t="s">
        <v>202</v>
      </c>
      <c r="E33" s="11" t="s">
        <v>203</v>
      </c>
      <c r="F33" s="11" t="s">
        <v>31</v>
      </c>
      <c r="G33" s="22">
        <v>30</v>
      </c>
      <c r="H33" s="12">
        <f t="shared" si="17"/>
        <v>30</v>
      </c>
      <c r="I33" s="12">
        <f t="shared" si="18"/>
        <v>0</v>
      </c>
      <c r="J33" s="12">
        <f t="shared" si="19"/>
        <v>0</v>
      </c>
      <c r="K33" s="12">
        <f t="shared" si="20"/>
        <v>30</v>
      </c>
      <c r="L33" s="12">
        <f t="shared" si="21"/>
        <v>0</v>
      </c>
      <c r="M33" s="12"/>
      <c r="N33" s="12"/>
      <c r="O33" s="12"/>
      <c r="P33" s="12"/>
      <c r="Q33" s="12"/>
      <c r="R33" s="12">
        <v>30</v>
      </c>
      <c r="S33" s="12"/>
      <c r="T33" s="12"/>
      <c r="U33" s="12"/>
      <c r="V33" s="12"/>
      <c r="W33" s="66"/>
      <c r="X33" s="66"/>
      <c r="Y33" s="12">
        <v>30</v>
      </c>
      <c r="Z33" s="12"/>
      <c r="AA33" s="102">
        <f t="shared" si="22"/>
        <v>0</v>
      </c>
    </row>
    <row r="34" ht="29.1" customHeight="1" spans="1:27">
      <c r="A34" s="101"/>
      <c r="B34" s="11"/>
      <c r="C34" s="10"/>
      <c r="D34" s="11" t="s">
        <v>204</v>
      </c>
      <c r="E34" s="11" t="s">
        <v>205</v>
      </c>
      <c r="F34" s="11" t="s">
        <v>31</v>
      </c>
      <c r="G34" s="22">
        <v>30</v>
      </c>
      <c r="H34" s="12">
        <f t="shared" si="17"/>
        <v>30</v>
      </c>
      <c r="I34" s="12">
        <f t="shared" si="18"/>
        <v>0</v>
      </c>
      <c r="J34" s="12">
        <f t="shared" si="19"/>
        <v>0</v>
      </c>
      <c r="K34" s="12">
        <f t="shared" si="20"/>
        <v>30</v>
      </c>
      <c r="L34" s="12">
        <f t="shared" si="21"/>
        <v>0</v>
      </c>
      <c r="M34" s="12"/>
      <c r="N34" s="12"/>
      <c r="O34" s="12"/>
      <c r="P34" s="12"/>
      <c r="Q34" s="12"/>
      <c r="R34" s="12">
        <v>30</v>
      </c>
      <c r="S34" s="12"/>
      <c r="T34" s="12"/>
      <c r="U34" s="12"/>
      <c r="V34" s="12"/>
      <c r="W34" s="66"/>
      <c r="X34" s="66"/>
      <c r="Y34" s="12">
        <v>29.536274</v>
      </c>
      <c r="Z34" s="12"/>
      <c r="AA34" s="100">
        <f t="shared" si="22"/>
        <v>0.463726000000001</v>
      </c>
    </row>
    <row r="35" ht="29.1" customHeight="1" spans="1:27">
      <c r="A35" s="101"/>
      <c r="B35" s="11"/>
      <c r="C35" s="10"/>
      <c r="D35" s="11" t="s">
        <v>206</v>
      </c>
      <c r="E35" s="11" t="s">
        <v>207</v>
      </c>
      <c r="F35" s="11" t="s">
        <v>31</v>
      </c>
      <c r="G35" s="22">
        <v>30</v>
      </c>
      <c r="H35" s="12">
        <f t="shared" si="17"/>
        <v>30</v>
      </c>
      <c r="I35" s="12">
        <f t="shared" si="18"/>
        <v>0</v>
      </c>
      <c r="J35" s="12">
        <f t="shared" si="19"/>
        <v>0</v>
      </c>
      <c r="K35" s="12">
        <f t="shared" si="20"/>
        <v>30</v>
      </c>
      <c r="L35" s="12">
        <f t="shared" si="21"/>
        <v>0</v>
      </c>
      <c r="M35" s="12"/>
      <c r="N35" s="12"/>
      <c r="O35" s="12"/>
      <c r="P35" s="12"/>
      <c r="Q35" s="12"/>
      <c r="R35" s="12">
        <v>30</v>
      </c>
      <c r="S35" s="12"/>
      <c r="T35" s="12"/>
      <c r="U35" s="12"/>
      <c r="V35" s="12"/>
      <c r="W35" s="66"/>
      <c r="X35" s="66"/>
      <c r="Y35" s="12">
        <v>29.231279</v>
      </c>
      <c r="Z35" s="12"/>
      <c r="AA35" s="100">
        <f t="shared" si="22"/>
        <v>0.768720999999999</v>
      </c>
    </row>
    <row r="36" ht="29.1" customHeight="1" spans="1:27">
      <c r="A36" s="101"/>
      <c r="B36" s="11"/>
      <c r="C36" s="10"/>
      <c r="D36" s="11" t="s">
        <v>208</v>
      </c>
      <c r="E36" s="11" t="s">
        <v>209</v>
      </c>
      <c r="F36" s="11" t="s">
        <v>31</v>
      </c>
      <c r="G36" s="22">
        <v>30</v>
      </c>
      <c r="H36" s="12">
        <f t="shared" si="17"/>
        <v>30</v>
      </c>
      <c r="I36" s="12">
        <f t="shared" si="18"/>
        <v>0</v>
      </c>
      <c r="J36" s="12">
        <f t="shared" si="19"/>
        <v>0</v>
      </c>
      <c r="K36" s="12">
        <f t="shared" si="20"/>
        <v>30</v>
      </c>
      <c r="L36" s="12">
        <f t="shared" si="21"/>
        <v>0</v>
      </c>
      <c r="M36" s="12"/>
      <c r="N36" s="12"/>
      <c r="O36" s="12"/>
      <c r="P36" s="12"/>
      <c r="Q36" s="12"/>
      <c r="R36" s="12">
        <v>30</v>
      </c>
      <c r="S36" s="12"/>
      <c r="T36" s="12"/>
      <c r="U36" s="12"/>
      <c r="V36" s="12"/>
      <c r="W36" s="66"/>
      <c r="X36" s="66"/>
      <c r="Y36" s="12">
        <v>28.660149</v>
      </c>
      <c r="Z36" s="12"/>
      <c r="AA36" s="100">
        <f t="shared" si="22"/>
        <v>1.339851</v>
      </c>
    </row>
    <row r="37" ht="29.1" customHeight="1" spans="1:27">
      <c r="A37" s="101"/>
      <c r="B37" s="11"/>
      <c r="C37" s="10"/>
      <c r="D37" s="11" t="s">
        <v>210</v>
      </c>
      <c r="E37" s="11" t="s">
        <v>211</v>
      </c>
      <c r="F37" s="11" t="s">
        <v>31</v>
      </c>
      <c r="G37" s="22">
        <v>30</v>
      </c>
      <c r="H37" s="12">
        <f t="shared" si="17"/>
        <v>30</v>
      </c>
      <c r="I37" s="12">
        <f t="shared" si="18"/>
        <v>0</v>
      </c>
      <c r="J37" s="12">
        <f t="shared" si="19"/>
        <v>0</v>
      </c>
      <c r="K37" s="12">
        <f t="shared" si="20"/>
        <v>30</v>
      </c>
      <c r="L37" s="12">
        <f t="shared" si="21"/>
        <v>0</v>
      </c>
      <c r="M37" s="12"/>
      <c r="N37" s="12"/>
      <c r="O37" s="12"/>
      <c r="P37" s="12"/>
      <c r="Q37" s="12"/>
      <c r="R37" s="12">
        <v>30</v>
      </c>
      <c r="S37" s="12"/>
      <c r="T37" s="12"/>
      <c r="U37" s="12"/>
      <c r="V37" s="12"/>
      <c r="W37" s="66"/>
      <c r="X37" s="66"/>
      <c r="Y37" s="12">
        <v>30</v>
      </c>
      <c r="Z37" s="12"/>
      <c r="AA37" s="102">
        <f t="shared" si="22"/>
        <v>0</v>
      </c>
    </row>
    <row r="38" ht="29.1" customHeight="1" spans="1:27">
      <c r="A38" s="101"/>
      <c r="B38" s="11"/>
      <c r="C38" s="10"/>
      <c r="D38" s="11" t="s">
        <v>212</v>
      </c>
      <c r="E38" s="11" t="s">
        <v>213</v>
      </c>
      <c r="F38" s="11" t="s">
        <v>31</v>
      </c>
      <c r="G38" s="22">
        <v>30</v>
      </c>
      <c r="H38" s="12">
        <f t="shared" si="17"/>
        <v>30</v>
      </c>
      <c r="I38" s="12">
        <f t="shared" si="18"/>
        <v>0</v>
      </c>
      <c r="J38" s="12">
        <f t="shared" si="19"/>
        <v>0</v>
      </c>
      <c r="K38" s="12">
        <f t="shared" si="20"/>
        <v>30</v>
      </c>
      <c r="L38" s="12">
        <f t="shared" si="21"/>
        <v>0</v>
      </c>
      <c r="M38" s="12"/>
      <c r="N38" s="12"/>
      <c r="O38" s="12"/>
      <c r="P38" s="12"/>
      <c r="Q38" s="12"/>
      <c r="R38" s="12">
        <v>30</v>
      </c>
      <c r="S38" s="12"/>
      <c r="T38" s="12"/>
      <c r="U38" s="12"/>
      <c r="V38" s="12"/>
      <c r="W38" s="66"/>
      <c r="X38" s="66"/>
      <c r="Y38" s="73">
        <v>27.603737</v>
      </c>
      <c r="Z38" s="12"/>
      <c r="AA38" s="100">
        <f t="shared" si="22"/>
        <v>2.396263</v>
      </c>
    </row>
    <row r="39" ht="29.1" customHeight="1" spans="1:27">
      <c r="A39" s="101"/>
      <c r="B39" s="11"/>
      <c r="C39" s="10"/>
      <c r="D39" s="13" t="s">
        <v>214</v>
      </c>
      <c r="E39" s="11" t="s">
        <v>215</v>
      </c>
      <c r="F39" s="11" t="s">
        <v>31</v>
      </c>
      <c r="G39" s="22">
        <v>30</v>
      </c>
      <c r="H39" s="12">
        <f t="shared" si="17"/>
        <v>30</v>
      </c>
      <c r="I39" s="12">
        <f t="shared" si="18"/>
        <v>0</v>
      </c>
      <c r="J39" s="12">
        <f t="shared" si="19"/>
        <v>0</v>
      </c>
      <c r="K39" s="12">
        <f t="shared" si="20"/>
        <v>30</v>
      </c>
      <c r="L39" s="12">
        <f t="shared" si="21"/>
        <v>0</v>
      </c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66">
        <v>30</v>
      </c>
      <c r="X39" s="66"/>
      <c r="Y39" s="12">
        <v>26.683854</v>
      </c>
      <c r="Z39" s="12"/>
      <c r="AA39" s="100">
        <f t="shared" si="22"/>
        <v>3.316146</v>
      </c>
    </row>
    <row r="40" ht="29.1" customHeight="1" spans="1:27">
      <c r="A40" s="101"/>
      <c r="B40" s="11"/>
      <c r="C40" s="10"/>
      <c r="D40" s="11" t="s">
        <v>216</v>
      </c>
      <c r="E40" s="11" t="s">
        <v>217</v>
      </c>
      <c r="F40" s="11" t="s">
        <v>31</v>
      </c>
      <c r="G40" s="22">
        <v>10</v>
      </c>
      <c r="H40" s="12">
        <f t="shared" si="17"/>
        <v>10</v>
      </c>
      <c r="I40" s="12">
        <f t="shared" si="18"/>
        <v>0</v>
      </c>
      <c r="J40" s="12">
        <f t="shared" si="19"/>
        <v>0</v>
      </c>
      <c r="K40" s="12">
        <f t="shared" si="20"/>
        <v>10</v>
      </c>
      <c r="L40" s="12">
        <f t="shared" si="21"/>
        <v>0</v>
      </c>
      <c r="M40" s="12"/>
      <c r="N40" s="12"/>
      <c r="O40" s="12"/>
      <c r="P40" s="12"/>
      <c r="Q40" s="22"/>
      <c r="R40" s="22">
        <v>10</v>
      </c>
      <c r="S40" s="12"/>
      <c r="T40" s="12"/>
      <c r="U40" s="12"/>
      <c r="V40" s="12"/>
      <c r="W40" s="67"/>
      <c r="X40" s="67"/>
      <c r="Y40" s="80">
        <v>10</v>
      </c>
      <c r="Z40" s="12"/>
      <c r="AA40" s="102">
        <f t="shared" si="22"/>
        <v>0</v>
      </c>
    </row>
    <row r="41" ht="21" customHeight="1" spans="1:27">
      <c r="A41" s="101"/>
      <c r="B41" s="11"/>
      <c r="C41" s="113" t="s">
        <v>117</v>
      </c>
      <c r="D41" s="113"/>
      <c r="E41" s="113"/>
      <c r="F41" s="113"/>
      <c r="G41" s="66">
        <f t="shared" ref="G41:AA41" si="23">SUM(G28:G40)</f>
        <v>942</v>
      </c>
      <c r="H41" s="66">
        <f t="shared" si="23"/>
        <v>942</v>
      </c>
      <c r="I41" s="66">
        <f t="shared" si="23"/>
        <v>508</v>
      </c>
      <c r="J41" s="66">
        <f t="shared" si="23"/>
        <v>0</v>
      </c>
      <c r="K41" s="66">
        <f t="shared" si="23"/>
        <v>434</v>
      </c>
      <c r="L41" s="66">
        <f t="shared" si="23"/>
        <v>0</v>
      </c>
      <c r="M41" s="66">
        <f t="shared" si="23"/>
        <v>0</v>
      </c>
      <c r="N41" s="66">
        <f t="shared" si="23"/>
        <v>355</v>
      </c>
      <c r="O41" s="66">
        <f t="shared" si="23"/>
        <v>0</v>
      </c>
      <c r="P41" s="66">
        <f t="shared" si="23"/>
        <v>0</v>
      </c>
      <c r="Q41" s="66">
        <f t="shared" si="23"/>
        <v>154</v>
      </c>
      <c r="R41" s="66">
        <f t="shared" si="23"/>
        <v>250</v>
      </c>
      <c r="S41" s="66">
        <f t="shared" si="23"/>
        <v>0</v>
      </c>
      <c r="T41" s="66">
        <f t="shared" si="23"/>
        <v>153</v>
      </c>
      <c r="U41" s="66">
        <f t="shared" si="23"/>
        <v>0</v>
      </c>
      <c r="V41" s="66">
        <f t="shared" si="23"/>
        <v>0</v>
      </c>
      <c r="W41" s="66">
        <f t="shared" si="23"/>
        <v>30</v>
      </c>
      <c r="X41" s="66">
        <f t="shared" si="23"/>
        <v>0</v>
      </c>
      <c r="Y41" s="66">
        <f t="shared" si="23"/>
        <v>922.65198</v>
      </c>
      <c r="Z41" s="66">
        <f t="shared" si="23"/>
        <v>0</v>
      </c>
      <c r="AA41" s="66">
        <f t="shared" si="23"/>
        <v>19.34802</v>
      </c>
    </row>
    <row r="42" ht="27" customHeight="1" spans="1:27">
      <c r="A42" s="101"/>
      <c r="B42" s="11"/>
      <c r="C42" s="10" t="s">
        <v>218</v>
      </c>
      <c r="D42" s="11" t="s">
        <v>219</v>
      </c>
      <c r="E42" s="11" t="s">
        <v>220</v>
      </c>
      <c r="F42" s="11" t="s">
        <v>31</v>
      </c>
      <c r="G42" s="22">
        <v>30</v>
      </c>
      <c r="H42" s="12">
        <f t="shared" ref="H42:H47" si="24">I42+J42+K42+L42</f>
        <v>30</v>
      </c>
      <c r="I42" s="12">
        <f t="shared" ref="I42:I47" si="25">M42+N42+O42+T42</f>
        <v>0</v>
      </c>
      <c r="J42" s="12">
        <f t="shared" ref="J42:J47" si="26">P42+U42+V42</f>
        <v>0</v>
      </c>
      <c r="K42" s="12">
        <f t="shared" ref="K42:K47" si="27">R42+Q42+W42+X42</f>
        <v>30</v>
      </c>
      <c r="L42" s="12">
        <f t="shared" ref="L42:L47" si="28">S42</f>
        <v>0</v>
      </c>
      <c r="M42" s="12"/>
      <c r="N42" s="12"/>
      <c r="O42" s="12"/>
      <c r="P42" s="12"/>
      <c r="Q42" s="22"/>
      <c r="R42" s="22">
        <v>30</v>
      </c>
      <c r="S42" s="12"/>
      <c r="T42" s="12"/>
      <c r="U42" s="12"/>
      <c r="V42" s="12"/>
      <c r="W42" s="67"/>
      <c r="X42" s="67"/>
      <c r="Y42" s="80">
        <v>29.7</v>
      </c>
      <c r="Z42" s="12"/>
      <c r="AA42" s="102">
        <f t="shared" ref="AA42:AA47" si="29">H42-Y42-Z42</f>
        <v>0.300000000000001</v>
      </c>
    </row>
    <row r="43" ht="27" customHeight="1" spans="1:27">
      <c r="A43" s="101"/>
      <c r="B43" s="11"/>
      <c r="C43" s="10"/>
      <c r="D43" s="11" t="s">
        <v>221</v>
      </c>
      <c r="E43" s="11" t="s">
        <v>222</v>
      </c>
      <c r="F43" s="11" t="s">
        <v>31</v>
      </c>
      <c r="G43" s="22">
        <v>30</v>
      </c>
      <c r="H43" s="12">
        <f t="shared" si="24"/>
        <v>30</v>
      </c>
      <c r="I43" s="12">
        <f t="shared" si="25"/>
        <v>0</v>
      </c>
      <c r="J43" s="12">
        <f t="shared" si="26"/>
        <v>0</v>
      </c>
      <c r="K43" s="12">
        <f t="shared" si="27"/>
        <v>30</v>
      </c>
      <c r="L43" s="12">
        <f t="shared" si="28"/>
        <v>0</v>
      </c>
      <c r="M43" s="12"/>
      <c r="N43" s="12"/>
      <c r="O43" s="12"/>
      <c r="P43" s="12"/>
      <c r="Q43" s="22"/>
      <c r="R43" s="22">
        <v>30</v>
      </c>
      <c r="S43" s="12"/>
      <c r="T43" s="12"/>
      <c r="U43" s="12"/>
      <c r="V43" s="12"/>
      <c r="W43" s="67"/>
      <c r="X43" s="67"/>
      <c r="Y43" s="80">
        <v>30</v>
      </c>
      <c r="Z43" s="12"/>
      <c r="AA43" s="102">
        <f t="shared" si="29"/>
        <v>0</v>
      </c>
    </row>
    <row r="44" ht="27" customHeight="1" spans="1:27">
      <c r="A44" s="101"/>
      <c r="B44" s="11"/>
      <c r="C44" s="10"/>
      <c r="D44" s="11" t="s">
        <v>223</v>
      </c>
      <c r="E44" s="11" t="s">
        <v>217</v>
      </c>
      <c r="F44" s="11" t="s">
        <v>31</v>
      </c>
      <c r="G44" s="22">
        <v>30</v>
      </c>
      <c r="H44" s="12">
        <f t="shared" si="24"/>
        <v>30</v>
      </c>
      <c r="I44" s="12">
        <f t="shared" si="25"/>
        <v>0</v>
      </c>
      <c r="J44" s="12">
        <f t="shared" si="26"/>
        <v>0</v>
      </c>
      <c r="K44" s="12">
        <f t="shared" si="27"/>
        <v>30</v>
      </c>
      <c r="L44" s="12">
        <f t="shared" si="28"/>
        <v>0</v>
      </c>
      <c r="M44" s="12"/>
      <c r="N44" s="12"/>
      <c r="O44" s="12"/>
      <c r="P44" s="12"/>
      <c r="Q44" s="22"/>
      <c r="R44" s="22">
        <v>30</v>
      </c>
      <c r="S44" s="12"/>
      <c r="T44" s="12"/>
      <c r="U44" s="12"/>
      <c r="V44" s="12"/>
      <c r="W44" s="67"/>
      <c r="X44" s="67"/>
      <c r="Y44" s="80">
        <v>30</v>
      </c>
      <c r="Z44" s="12"/>
      <c r="AA44" s="102">
        <f t="shared" si="29"/>
        <v>0</v>
      </c>
    </row>
    <row r="45" ht="27" customHeight="1" spans="1:27">
      <c r="A45" s="101"/>
      <c r="B45" s="11"/>
      <c r="C45" s="10"/>
      <c r="D45" s="11" t="s">
        <v>224</v>
      </c>
      <c r="E45" s="11" t="s">
        <v>225</v>
      </c>
      <c r="F45" s="11" t="s">
        <v>31</v>
      </c>
      <c r="G45" s="22">
        <v>30</v>
      </c>
      <c r="H45" s="12">
        <f t="shared" si="24"/>
        <v>30</v>
      </c>
      <c r="I45" s="12">
        <f t="shared" si="25"/>
        <v>0</v>
      </c>
      <c r="J45" s="12">
        <f t="shared" si="26"/>
        <v>0</v>
      </c>
      <c r="K45" s="12">
        <f t="shared" si="27"/>
        <v>0</v>
      </c>
      <c r="L45" s="12">
        <f t="shared" si="28"/>
        <v>30</v>
      </c>
      <c r="M45" s="12"/>
      <c r="N45" s="12"/>
      <c r="O45" s="12"/>
      <c r="P45" s="12"/>
      <c r="Q45" s="22"/>
      <c r="R45" s="22"/>
      <c r="S45" s="12">
        <v>30</v>
      </c>
      <c r="T45" s="12"/>
      <c r="U45" s="12"/>
      <c r="V45" s="12"/>
      <c r="W45" s="67"/>
      <c r="X45" s="67"/>
      <c r="Y45" s="80">
        <v>30</v>
      </c>
      <c r="Z45" s="12"/>
      <c r="AA45" s="102">
        <f t="shared" si="29"/>
        <v>0</v>
      </c>
    </row>
    <row r="46" ht="27" customHeight="1" spans="1:27">
      <c r="A46" s="101"/>
      <c r="B46" s="11" t="s">
        <v>226</v>
      </c>
      <c r="C46" s="10"/>
      <c r="D46" s="11" t="s">
        <v>227</v>
      </c>
      <c r="E46" s="11" t="s">
        <v>228</v>
      </c>
      <c r="F46" s="11" t="s">
        <v>31</v>
      </c>
      <c r="G46" s="22">
        <v>60</v>
      </c>
      <c r="H46" s="12">
        <f t="shared" si="24"/>
        <v>60</v>
      </c>
      <c r="I46" s="12">
        <f t="shared" si="25"/>
        <v>0</v>
      </c>
      <c r="J46" s="12">
        <f t="shared" si="26"/>
        <v>0</v>
      </c>
      <c r="K46" s="12">
        <f t="shared" si="27"/>
        <v>0</v>
      </c>
      <c r="L46" s="12">
        <f t="shared" si="28"/>
        <v>60</v>
      </c>
      <c r="M46" s="12"/>
      <c r="N46" s="12"/>
      <c r="O46" s="12"/>
      <c r="P46" s="12"/>
      <c r="Q46" s="22"/>
      <c r="R46" s="22"/>
      <c r="S46" s="12">
        <v>60</v>
      </c>
      <c r="T46" s="12"/>
      <c r="U46" s="12"/>
      <c r="V46" s="12"/>
      <c r="W46" s="67"/>
      <c r="X46" s="67"/>
      <c r="Y46" s="80">
        <v>59.250366</v>
      </c>
      <c r="Z46" s="12"/>
      <c r="AA46" s="107">
        <f t="shared" si="29"/>
        <v>0.749634</v>
      </c>
    </row>
    <row r="47" ht="27" customHeight="1" spans="1:27">
      <c r="A47" s="108"/>
      <c r="B47" s="114"/>
      <c r="C47" s="10"/>
      <c r="D47" s="11" t="s">
        <v>229</v>
      </c>
      <c r="E47" s="114" t="s">
        <v>199</v>
      </c>
      <c r="F47" s="11" t="s">
        <v>31</v>
      </c>
      <c r="G47" s="22">
        <v>20</v>
      </c>
      <c r="H47" s="12">
        <f t="shared" si="24"/>
        <v>20</v>
      </c>
      <c r="I47" s="12">
        <f t="shared" si="25"/>
        <v>0</v>
      </c>
      <c r="J47" s="12">
        <f t="shared" si="26"/>
        <v>0</v>
      </c>
      <c r="K47" s="12">
        <f t="shared" si="27"/>
        <v>20</v>
      </c>
      <c r="L47" s="12">
        <f t="shared" si="28"/>
        <v>0</v>
      </c>
      <c r="M47" s="12"/>
      <c r="N47" s="12"/>
      <c r="O47" s="12"/>
      <c r="P47" s="12"/>
      <c r="Q47" s="12"/>
      <c r="R47" s="12">
        <v>20</v>
      </c>
      <c r="S47" s="12"/>
      <c r="T47" s="12"/>
      <c r="U47" s="12"/>
      <c r="V47" s="12"/>
      <c r="W47" s="66"/>
      <c r="X47" s="66"/>
      <c r="Y47" s="12">
        <v>20</v>
      </c>
      <c r="Z47" s="12"/>
      <c r="AA47" s="102">
        <f t="shared" si="29"/>
        <v>0</v>
      </c>
    </row>
    <row r="48" ht="24" customHeight="1" spans="1:27">
      <c r="A48" s="67" t="s">
        <v>117</v>
      </c>
      <c r="B48" s="67"/>
      <c r="C48" s="67"/>
      <c r="D48" s="67"/>
      <c r="E48" s="67"/>
      <c r="F48" s="67"/>
      <c r="G48" s="66">
        <f t="shared" ref="G48:AA48" si="30">SUM(G42:G47)</f>
        <v>200</v>
      </c>
      <c r="H48" s="66">
        <f t="shared" si="30"/>
        <v>200</v>
      </c>
      <c r="I48" s="66">
        <f t="shared" si="30"/>
        <v>0</v>
      </c>
      <c r="J48" s="66">
        <f t="shared" si="30"/>
        <v>0</v>
      </c>
      <c r="K48" s="66">
        <f t="shared" si="30"/>
        <v>110</v>
      </c>
      <c r="L48" s="66">
        <f t="shared" si="30"/>
        <v>90</v>
      </c>
      <c r="M48" s="66">
        <f t="shared" si="30"/>
        <v>0</v>
      </c>
      <c r="N48" s="66">
        <f t="shared" si="30"/>
        <v>0</v>
      </c>
      <c r="O48" s="66">
        <f t="shared" si="30"/>
        <v>0</v>
      </c>
      <c r="P48" s="66">
        <f t="shared" si="30"/>
        <v>0</v>
      </c>
      <c r="Q48" s="66">
        <f t="shared" si="30"/>
        <v>0</v>
      </c>
      <c r="R48" s="66">
        <f t="shared" si="30"/>
        <v>110</v>
      </c>
      <c r="S48" s="66">
        <f t="shared" si="30"/>
        <v>90</v>
      </c>
      <c r="T48" s="66">
        <f t="shared" si="30"/>
        <v>0</v>
      </c>
      <c r="U48" s="66">
        <f t="shared" si="30"/>
        <v>0</v>
      </c>
      <c r="V48" s="66">
        <f t="shared" si="30"/>
        <v>0</v>
      </c>
      <c r="W48" s="66">
        <f t="shared" si="30"/>
        <v>0</v>
      </c>
      <c r="X48" s="66">
        <f t="shared" si="30"/>
        <v>0</v>
      </c>
      <c r="Y48" s="66">
        <f t="shared" si="30"/>
        <v>198.950366</v>
      </c>
      <c r="Z48" s="66">
        <f t="shared" si="30"/>
        <v>0</v>
      </c>
      <c r="AA48" s="66">
        <f t="shared" si="30"/>
        <v>1.049634</v>
      </c>
    </row>
    <row r="49" s="27" customFormat="1" ht="27" customHeight="1" spans="1:27">
      <c r="A49" s="115"/>
      <c r="B49" s="24"/>
      <c r="C49" s="83" t="s">
        <v>230</v>
      </c>
      <c r="D49" s="11" t="s">
        <v>231</v>
      </c>
      <c r="E49" s="24"/>
      <c r="F49" s="11" t="s">
        <v>31</v>
      </c>
      <c r="G49" s="12">
        <v>109.4</v>
      </c>
      <c r="H49" s="12">
        <f>I49+J49+K49+L49</f>
        <v>109.4</v>
      </c>
      <c r="I49" s="12">
        <f>M49+N49+O49+T49</f>
        <v>0</v>
      </c>
      <c r="J49" s="12">
        <f>P49+U49+V49</f>
        <v>0</v>
      </c>
      <c r="K49" s="12">
        <f>R49+Q49+W49+X49</f>
        <v>0</v>
      </c>
      <c r="L49" s="12">
        <f>S49</f>
        <v>109.4</v>
      </c>
      <c r="M49" s="12"/>
      <c r="N49" s="12"/>
      <c r="O49" s="12"/>
      <c r="P49" s="12"/>
      <c r="Q49" s="12"/>
      <c r="R49" s="12"/>
      <c r="S49" s="12">
        <v>109.4</v>
      </c>
      <c r="T49" s="12"/>
      <c r="U49" s="12"/>
      <c r="V49" s="12"/>
      <c r="W49" s="66"/>
      <c r="X49" s="66"/>
      <c r="Y49" s="12"/>
      <c r="Z49" s="12"/>
      <c r="AA49" s="84">
        <f>H49-Y49-Z49</f>
        <v>109.4</v>
      </c>
    </row>
    <row r="50" ht="24" customHeight="1" spans="1:27">
      <c r="A50" s="67" t="s">
        <v>117</v>
      </c>
      <c r="B50" s="67"/>
      <c r="C50" s="67"/>
      <c r="D50" s="67"/>
      <c r="E50" s="67"/>
      <c r="F50" s="67"/>
      <c r="G50" s="66">
        <f t="shared" ref="G50:S50" si="31">G49</f>
        <v>109.4</v>
      </c>
      <c r="H50" s="66">
        <f t="shared" si="31"/>
        <v>109.4</v>
      </c>
      <c r="I50" s="66">
        <f t="shared" si="31"/>
        <v>0</v>
      </c>
      <c r="J50" s="66">
        <f t="shared" si="31"/>
        <v>0</v>
      </c>
      <c r="K50" s="66">
        <f t="shared" si="31"/>
        <v>0</v>
      </c>
      <c r="L50" s="66">
        <f t="shared" si="31"/>
        <v>109.4</v>
      </c>
      <c r="M50" s="66">
        <f t="shared" si="31"/>
        <v>0</v>
      </c>
      <c r="N50" s="66">
        <f t="shared" si="31"/>
        <v>0</v>
      </c>
      <c r="O50" s="66">
        <f t="shared" si="31"/>
        <v>0</v>
      </c>
      <c r="P50" s="66">
        <f t="shared" si="31"/>
        <v>0</v>
      </c>
      <c r="Q50" s="66">
        <f t="shared" si="31"/>
        <v>0</v>
      </c>
      <c r="R50" s="66">
        <f t="shared" si="31"/>
        <v>0</v>
      </c>
      <c r="S50" s="66">
        <f t="shared" si="31"/>
        <v>109.4</v>
      </c>
      <c r="T50" s="66"/>
      <c r="U50" s="66"/>
      <c r="V50" s="66"/>
      <c r="W50" s="66"/>
      <c r="X50" s="66"/>
      <c r="Y50" s="66"/>
      <c r="Z50" s="66"/>
      <c r="AA50" s="84">
        <f>H50-Y50-Z50</f>
        <v>109.4</v>
      </c>
    </row>
    <row r="51" ht="20.1" customHeight="1" spans="1:27">
      <c r="A51" s="116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7"/>
      <c r="X51" s="117"/>
      <c r="Y51" s="116"/>
      <c r="Z51" s="116"/>
    </row>
  </sheetData>
  <mergeCells count="34">
    <mergeCell ref="A1:AA1"/>
    <mergeCell ref="A2:B2"/>
    <mergeCell ref="C2:D2"/>
    <mergeCell ref="G2:U2"/>
    <mergeCell ref="G3:X3"/>
    <mergeCell ref="H4:L4"/>
    <mergeCell ref="T4:U4"/>
    <mergeCell ref="A6:F6"/>
    <mergeCell ref="A22:F22"/>
    <mergeCell ref="A27:F27"/>
    <mergeCell ref="C41:F41"/>
    <mergeCell ref="A48:F48"/>
    <mergeCell ref="A50:F50"/>
    <mergeCell ref="A51:Z51"/>
    <mergeCell ref="A3:A5"/>
    <mergeCell ref="A7:A20"/>
    <mergeCell ref="A23:A26"/>
    <mergeCell ref="A28:A47"/>
    <mergeCell ref="B3:B5"/>
    <mergeCell ref="C3:C5"/>
    <mergeCell ref="C7:C21"/>
    <mergeCell ref="C23:C26"/>
    <mergeCell ref="C28:C40"/>
    <mergeCell ref="C42:C47"/>
    <mergeCell ref="D3:D5"/>
    <mergeCell ref="E3:E5"/>
    <mergeCell ref="F3:F5"/>
    <mergeCell ref="G4:G5"/>
    <mergeCell ref="Y3:Y5"/>
    <mergeCell ref="Y14:Y16"/>
    <mergeCell ref="Z3:Z5"/>
    <mergeCell ref="Z14:Z16"/>
    <mergeCell ref="AA3:AA5"/>
    <mergeCell ref="AA14:AA16"/>
  </mergeCells>
  <printOptions horizontalCentered="1"/>
  <pageMargins left="0.236111111111111" right="0.156944444444444" top="0.314583333333333" bottom="0.156944444444444" header="0.314583333333333" footer="0.161111111111111"/>
  <pageSetup paperSize="8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6"/>
  <sheetViews>
    <sheetView workbookViewId="0">
      <pane xSplit="4" topLeftCell="E1" activePane="topRight" state="frozen"/>
      <selection/>
      <selection pane="topRight" activeCell="Q13" sqref="Q13"/>
    </sheetView>
  </sheetViews>
  <sheetFormatPr defaultColWidth="9" defaultRowHeight="13.5"/>
  <cols>
    <col min="1" max="1" width="5.5" customWidth="1"/>
    <col min="2" max="2" width="35.125" style="27" customWidth="1"/>
    <col min="3" max="3" width="14.125" customWidth="1"/>
    <col min="4" max="4" width="10.5" customWidth="1"/>
    <col min="5" max="6" width="10.125" style="28" customWidth="1"/>
    <col min="7" max="7" width="8.125" style="28" customWidth="1"/>
    <col min="8" max="8" width="7.75" style="28" customWidth="1"/>
    <col min="9" max="9" width="9.5" style="28" customWidth="1"/>
    <col min="10" max="10" width="9" style="28" customWidth="1"/>
    <col min="11" max="11" width="9.625" style="28" customWidth="1"/>
    <col min="12" max="12" width="7.125" style="28" customWidth="1"/>
    <col min="13" max="13" width="7.375" style="28" customWidth="1"/>
    <col min="14" max="14" width="7.75" style="28" customWidth="1"/>
    <col min="15" max="15" width="6.125" style="28" customWidth="1"/>
    <col min="16" max="16" width="11.75" style="28" customWidth="1"/>
    <col min="17" max="19" width="8" style="28" customWidth="1"/>
    <col min="20" max="20" width="11.625" style="28" customWidth="1"/>
    <col min="21" max="21" width="16.75" style="28" customWidth="1"/>
    <col min="22" max="22" width="11.875" style="28" customWidth="1"/>
    <col min="23" max="23" width="13.125" style="29" customWidth="1"/>
    <col min="25" max="25" width="20.75" customWidth="1"/>
  </cols>
  <sheetData>
    <row r="1" ht="48" customHeight="1" spans="1:25">
      <c r="A1" s="2" t="s">
        <v>232</v>
      </c>
      <c r="B1" s="3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8" customHeight="1" spans="1:25">
      <c r="A2" s="3" t="s">
        <v>233</v>
      </c>
      <c r="B2" s="31"/>
      <c r="C2" s="3"/>
      <c r="D2" s="4"/>
      <c r="E2" s="32">
        <v>45657</v>
      </c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4" t="s">
        <v>3</v>
      </c>
      <c r="V2" s="33"/>
      <c r="W2" s="35"/>
    </row>
    <row r="3" ht="24" customHeight="1" spans="1:25">
      <c r="A3" s="5" t="s">
        <v>4</v>
      </c>
      <c r="B3" s="36" t="s">
        <v>5</v>
      </c>
      <c r="C3" s="5" t="s">
        <v>6</v>
      </c>
      <c r="D3" s="5" t="s">
        <v>7</v>
      </c>
      <c r="E3" s="37" t="s">
        <v>79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9" t="s">
        <v>9</v>
      </c>
      <c r="V3" s="39" t="s">
        <v>146</v>
      </c>
      <c r="W3" s="40" t="s">
        <v>234</v>
      </c>
    </row>
    <row r="4" ht="72" customHeight="1" spans="1:25">
      <c r="A4" s="7"/>
      <c r="B4" s="41"/>
      <c r="C4" s="7"/>
      <c r="D4" s="7"/>
      <c r="E4" s="7" t="s">
        <v>14</v>
      </c>
      <c r="F4" s="42" t="s">
        <v>15</v>
      </c>
      <c r="G4" s="42"/>
      <c r="H4" s="42"/>
      <c r="I4" s="42"/>
      <c r="J4" s="42"/>
      <c r="K4" s="43" t="s">
        <v>235</v>
      </c>
      <c r="L4" s="44" t="s">
        <v>236</v>
      </c>
      <c r="M4" s="44" t="s">
        <v>237</v>
      </c>
      <c r="N4" s="44" t="s">
        <v>238</v>
      </c>
      <c r="O4" s="45" t="s">
        <v>239</v>
      </c>
      <c r="P4" s="46" t="s">
        <v>240</v>
      </c>
      <c r="Q4" s="47" t="s">
        <v>241</v>
      </c>
      <c r="R4" s="48" t="s">
        <v>242</v>
      </c>
      <c r="S4" s="49"/>
      <c r="T4" s="50" t="s">
        <v>243</v>
      </c>
      <c r="U4" s="51"/>
      <c r="V4" s="51"/>
      <c r="W4" s="52"/>
    </row>
    <row r="5" ht="29.1" customHeight="1" spans="1:25">
      <c r="A5" s="7"/>
      <c r="B5" s="41"/>
      <c r="C5" s="7"/>
      <c r="D5" s="7"/>
      <c r="E5" s="53"/>
      <c r="F5" s="54" t="s">
        <v>23</v>
      </c>
      <c r="G5" s="55" t="s">
        <v>24</v>
      </c>
      <c r="H5" s="55" t="s">
        <v>25</v>
      </c>
      <c r="I5" s="55" t="s">
        <v>26</v>
      </c>
      <c r="J5" s="55" t="s">
        <v>27</v>
      </c>
      <c r="K5" s="56" t="s">
        <v>24</v>
      </c>
      <c r="L5" s="56" t="s">
        <v>24</v>
      </c>
      <c r="M5" s="56" t="s">
        <v>25</v>
      </c>
      <c r="N5" s="56" t="s">
        <v>25</v>
      </c>
      <c r="O5" s="56" t="s">
        <v>26</v>
      </c>
      <c r="P5" s="56" t="s">
        <v>26</v>
      </c>
      <c r="Q5" s="56" t="s">
        <v>27</v>
      </c>
      <c r="R5" s="56" t="s">
        <v>24</v>
      </c>
      <c r="S5" s="56" t="s">
        <v>25</v>
      </c>
      <c r="T5" s="57" t="s">
        <v>25</v>
      </c>
      <c r="U5" s="58"/>
      <c r="V5" s="58"/>
      <c r="W5" s="59"/>
    </row>
    <row r="6" s="26" customFormat="1" ht="30.95" customHeight="1" spans="1:25">
      <c r="A6" s="60" t="s">
        <v>244</v>
      </c>
      <c r="B6" s="61"/>
      <c r="C6" s="60"/>
      <c r="D6" s="62"/>
      <c r="E6" s="63">
        <f t="shared" ref="E6:J6" si="0">E30+E35+E53+E55</f>
        <v>16820.6</v>
      </c>
      <c r="F6" s="64">
        <f t="shared" si="0"/>
        <v>16819.6</v>
      </c>
      <c r="G6" s="64">
        <f t="shared" si="0"/>
        <v>6946</v>
      </c>
      <c r="H6" s="64">
        <f t="shared" si="0"/>
        <v>2658</v>
      </c>
      <c r="I6" s="64">
        <f t="shared" si="0"/>
        <v>2765.6</v>
      </c>
      <c r="J6" s="64">
        <f t="shared" si="0"/>
        <v>4450</v>
      </c>
      <c r="K6" s="64">
        <f t="shared" ref="K6:W6" si="1">K30+K35+K53+K55</f>
        <v>5994</v>
      </c>
      <c r="L6" s="64">
        <f t="shared" si="1"/>
        <v>40</v>
      </c>
      <c r="M6" s="64">
        <f t="shared" si="1"/>
        <v>1446</v>
      </c>
      <c r="N6" s="64">
        <f t="shared" si="1"/>
        <v>34</v>
      </c>
      <c r="O6" s="64">
        <f t="shared" si="1"/>
        <v>1450</v>
      </c>
      <c r="P6" s="64">
        <f t="shared" si="1"/>
        <v>1315.6</v>
      </c>
      <c r="Q6" s="64">
        <f t="shared" si="1"/>
        <v>4450</v>
      </c>
      <c r="R6" s="64">
        <f t="shared" si="1"/>
        <v>912</v>
      </c>
      <c r="S6" s="64">
        <f t="shared" si="1"/>
        <v>796</v>
      </c>
      <c r="T6" s="64">
        <f t="shared" si="1"/>
        <v>382</v>
      </c>
      <c r="U6" s="64">
        <f t="shared" si="1"/>
        <v>14695.615203</v>
      </c>
      <c r="V6" s="64">
        <f t="shared" si="1"/>
        <v>168.988086</v>
      </c>
      <c r="W6" s="64">
        <f t="shared" si="1"/>
        <v>1954.996711</v>
      </c>
      <c r="Y6" s="26">
        <f>SUM(Y7:Y51)</f>
        <v>586.651151</v>
      </c>
    </row>
    <row r="7" ht="24" customHeight="1" spans="1:25">
      <c r="A7" s="17" t="s">
        <v>64</v>
      </c>
      <c r="B7" s="65" t="s">
        <v>245</v>
      </c>
      <c r="C7" s="18" t="s">
        <v>246</v>
      </c>
      <c r="D7" s="18" t="s">
        <v>67</v>
      </c>
      <c r="E7" s="12">
        <v>1600</v>
      </c>
      <c r="F7" s="12">
        <f t="shared" ref="F7:F29" si="2">G7+H7+I7+J7</f>
        <v>1600</v>
      </c>
      <c r="G7" s="12">
        <f t="shared" ref="G7:G29" si="3">K7+L7+R7</f>
        <v>1300</v>
      </c>
      <c r="H7" s="12">
        <f t="shared" ref="H7:H26" si="4">M7+N7+S7</f>
        <v>0</v>
      </c>
      <c r="I7" s="12">
        <f t="shared" ref="I7:I29" si="5">O7+P7</f>
        <v>0</v>
      </c>
      <c r="J7" s="12">
        <f t="shared" ref="J7:J29" si="6">Q7</f>
        <v>300</v>
      </c>
      <c r="K7" s="12">
        <v>1300</v>
      </c>
      <c r="L7" s="12"/>
      <c r="M7" s="12"/>
      <c r="N7" s="12"/>
      <c r="O7" s="12"/>
      <c r="P7" s="12"/>
      <c r="Q7" s="12">
        <v>300</v>
      </c>
      <c r="R7" s="12"/>
      <c r="S7" s="12"/>
      <c r="T7" s="12"/>
      <c r="U7" s="66">
        <v>1218.6179</v>
      </c>
      <c r="V7" s="12"/>
      <c r="W7" s="24">
        <f>F7-U7-V7</f>
        <v>381.3821</v>
      </c>
    </row>
    <row r="8" ht="24" customHeight="1" spans="1:25">
      <c r="A8" s="17"/>
      <c r="B8" s="13" t="s">
        <v>247</v>
      </c>
      <c r="C8" s="11" t="s">
        <v>161</v>
      </c>
      <c r="D8" s="11" t="s">
        <v>31</v>
      </c>
      <c r="E8" s="12">
        <v>1100</v>
      </c>
      <c r="F8" s="12">
        <f t="shared" si="2"/>
        <v>1100</v>
      </c>
      <c r="G8" s="12">
        <f t="shared" si="3"/>
        <v>355</v>
      </c>
      <c r="H8" s="66">
        <f t="shared" si="4"/>
        <v>470</v>
      </c>
      <c r="I8" s="12">
        <f t="shared" si="5"/>
        <v>0</v>
      </c>
      <c r="J8" s="12">
        <f t="shared" si="6"/>
        <v>275</v>
      </c>
      <c r="K8" s="12">
        <v>355</v>
      </c>
      <c r="L8" s="12"/>
      <c r="M8" s="12">
        <v>196</v>
      </c>
      <c r="N8" s="12"/>
      <c r="O8" s="12"/>
      <c r="P8" s="12"/>
      <c r="Q8" s="12">
        <v>275</v>
      </c>
      <c r="R8" s="12"/>
      <c r="S8" s="12">
        <v>274</v>
      </c>
      <c r="T8" s="12"/>
      <c r="U8" s="66">
        <v>957.312437</v>
      </c>
      <c r="V8" s="12">
        <v>29.6</v>
      </c>
      <c r="W8" s="24">
        <f t="shared" ref="W8:W29" si="7">F8-U8-V8</f>
        <v>113.087563</v>
      </c>
      <c r="Y8">
        <v>110.87156</v>
      </c>
    </row>
    <row r="9" ht="24" customHeight="1" spans="1:25">
      <c r="A9" s="17"/>
      <c r="B9" s="13" t="s">
        <v>248</v>
      </c>
      <c r="C9" s="11" t="s">
        <v>249</v>
      </c>
      <c r="D9" s="11" t="s">
        <v>31</v>
      </c>
      <c r="E9" s="12">
        <v>781</v>
      </c>
      <c r="F9" s="12">
        <f t="shared" si="2"/>
        <v>781</v>
      </c>
      <c r="G9" s="12">
        <f t="shared" si="3"/>
        <v>281</v>
      </c>
      <c r="H9" s="66">
        <f t="shared" si="4"/>
        <v>300</v>
      </c>
      <c r="I9" s="12">
        <f t="shared" si="5"/>
        <v>0</v>
      </c>
      <c r="J9" s="12">
        <f t="shared" si="6"/>
        <v>200</v>
      </c>
      <c r="K9" s="12">
        <v>281</v>
      </c>
      <c r="L9" s="12"/>
      <c r="M9" s="12">
        <v>200</v>
      </c>
      <c r="N9" s="12"/>
      <c r="O9" s="12"/>
      <c r="P9" s="12"/>
      <c r="Q9" s="12">
        <v>200</v>
      </c>
      <c r="R9" s="12"/>
      <c r="S9" s="12">
        <v>100</v>
      </c>
      <c r="T9" s="12"/>
      <c r="U9" s="66">
        <v>779.463048</v>
      </c>
      <c r="V9" s="12"/>
      <c r="W9" s="24">
        <f t="shared" si="7"/>
        <v>1.53695200000004</v>
      </c>
    </row>
    <row r="10" ht="26.1" customHeight="1" spans="1:25">
      <c r="A10" s="17"/>
      <c r="B10" s="13" t="s">
        <v>250</v>
      </c>
      <c r="C10" s="11" t="s">
        <v>251</v>
      </c>
      <c r="D10" s="11" t="s">
        <v>31</v>
      </c>
      <c r="E10" s="12">
        <v>600</v>
      </c>
      <c r="F10" s="12">
        <f t="shared" si="2"/>
        <v>600</v>
      </c>
      <c r="G10" s="12">
        <f t="shared" si="3"/>
        <v>200</v>
      </c>
      <c r="H10" s="66">
        <f t="shared" si="4"/>
        <v>200</v>
      </c>
      <c r="I10" s="12">
        <f t="shared" si="5"/>
        <v>100</v>
      </c>
      <c r="J10" s="12">
        <f t="shared" si="6"/>
        <v>100</v>
      </c>
      <c r="K10" s="12">
        <v>200</v>
      </c>
      <c r="L10" s="12"/>
      <c r="M10" s="12"/>
      <c r="N10" s="12"/>
      <c r="O10" s="12">
        <v>100</v>
      </c>
      <c r="P10" s="12"/>
      <c r="Q10" s="12">
        <v>100</v>
      </c>
      <c r="R10" s="12"/>
      <c r="S10" s="12">
        <v>200</v>
      </c>
      <c r="T10" s="12"/>
      <c r="U10" s="12">
        <v>563.648335</v>
      </c>
      <c r="V10" s="12">
        <v>17.4324</v>
      </c>
      <c r="W10" s="24">
        <f t="shared" si="7"/>
        <v>18.919265</v>
      </c>
    </row>
    <row r="11" ht="24" customHeight="1" spans="1:25">
      <c r="A11" s="17"/>
      <c r="B11" s="13" t="s">
        <v>252</v>
      </c>
      <c r="C11" s="11" t="s">
        <v>246</v>
      </c>
      <c r="D11" s="11" t="s">
        <v>31</v>
      </c>
      <c r="E11" s="12">
        <v>280</v>
      </c>
      <c r="F11" s="12">
        <f t="shared" si="2"/>
        <v>280</v>
      </c>
      <c r="G11" s="12">
        <f t="shared" si="3"/>
        <v>120</v>
      </c>
      <c r="H11" s="12">
        <f t="shared" si="4"/>
        <v>0</v>
      </c>
      <c r="I11" s="12">
        <f t="shared" si="5"/>
        <v>0</v>
      </c>
      <c r="J11" s="12">
        <f t="shared" si="6"/>
        <v>160</v>
      </c>
      <c r="K11" s="12">
        <v>120</v>
      </c>
      <c r="L11" s="12"/>
      <c r="M11" s="12"/>
      <c r="N11" s="12"/>
      <c r="O11" s="12"/>
      <c r="P11" s="12"/>
      <c r="Q11" s="12">
        <v>160</v>
      </c>
      <c r="R11" s="12"/>
      <c r="S11" s="12"/>
      <c r="T11" s="12"/>
      <c r="U11" s="67">
        <v>150.135285</v>
      </c>
      <c r="V11" s="12"/>
      <c r="W11" s="24">
        <f t="shared" si="7"/>
        <v>129.864715</v>
      </c>
    </row>
    <row r="12" ht="24" customHeight="1" spans="1:25">
      <c r="A12" s="17"/>
      <c r="B12" s="13" t="s">
        <v>253</v>
      </c>
      <c r="C12" s="11" t="s">
        <v>254</v>
      </c>
      <c r="D12" s="11" t="s">
        <v>31</v>
      </c>
      <c r="E12" s="12">
        <v>350</v>
      </c>
      <c r="F12" s="12">
        <f t="shared" si="2"/>
        <v>350</v>
      </c>
      <c r="G12" s="12">
        <f t="shared" si="3"/>
        <v>200</v>
      </c>
      <c r="H12" s="12">
        <f t="shared" si="4"/>
        <v>0</v>
      </c>
      <c r="I12" s="12">
        <f t="shared" si="5"/>
        <v>0</v>
      </c>
      <c r="J12" s="12">
        <f t="shared" si="6"/>
        <v>150</v>
      </c>
      <c r="K12" s="12">
        <v>200</v>
      </c>
      <c r="L12" s="12"/>
      <c r="M12" s="12"/>
      <c r="N12" s="12"/>
      <c r="O12" s="12"/>
      <c r="P12" s="12"/>
      <c r="Q12" s="12">
        <v>150</v>
      </c>
      <c r="R12" s="12"/>
      <c r="S12" s="12"/>
      <c r="T12" s="12"/>
      <c r="U12" s="12">
        <v>288.400415</v>
      </c>
      <c r="V12" s="12">
        <v>8.9195</v>
      </c>
      <c r="W12" s="24">
        <f t="shared" si="7"/>
        <v>52.680085</v>
      </c>
      <c r="Y12">
        <v>52.680085</v>
      </c>
    </row>
    <row r="13" ht="24" customHeight="1" spans="1:25">
      <c r="A13" s="17"/>
      <c r="B13" s="13" t="s">
        <v>255</v>
      </c>
      <c r="C13" s="11" t="s">
        <v>256</v>
      </c>
      <c r="D13" s="11" t="s">
        <v>31</v>
      </c>
      <c r="E13" s="12">
        <v>30</v>
      </c>
      <c r="F13" s="12">
        <f t="shared" si="2"/>
        <v>30</v>
      </c>
      <c r="G13" s="12">
        <f t="shared" si="3"/>
        <v>0</v>
      </c>
      <c r="H13" s="12">
        <f t="shared" si="4"/>
        <v>0</v>
      </c>
      <c r="I13" s="12">
        <f t="shared" si="5"/>
        <v>30</v>
      </c>
      <c r="J13" s="12">
        <f t="shared" si="6"/>
        <v>0</v>
      </c>
      <c r="K13" s="12"/>
      <c r="L13" s="12"/>
      <c r="M13" s="12"/>
      <c r="N13" s="12"/>
      <c r="O13" s="12">
        <v>30</v>
      </c>
      <c r="P13" s="12"/>
      <c r="Q13" s="12"/>
      <c r="R13" s="12"/>
      <c r="S13" s="12"/>
      <c r="T13" s="12"/>
      <c r="U13" s="12">
        <v>29.1</v>
      </c>
      <c r="V13" s="12">
        <v>0.9</v>
      </c>
      <c r="W13" s="68">
        <f t="shared" si="7"/>
        <v>-1.4432899320127e-15</v>
      </c>
    </row>
    <row r="14" ht="24" customHeight="1" spans="1:25">
      <c r="A14" s="17"/>
      <c r="B14" s="13" t="s">
        <v>257</v>
      </c>
      <c r="C14" s="11" t="s">
        <v>207</v>
      </c>
      <c r="D14" s="11" t="s">
        <v>31</v>
      </c>
      <c r="E14" s="12">
        <v>30</v>
      </c>
      <c r="F14" s="12">
        <f t="shared" si="2"/>
        <v>30</v>
      </c>
      <c r="G14" s="12">
        <f t="shared" si="3"/>
        <v>0</v>
      </c>
      <c r="H14" s="12">
        <f t="shared" si="4"/>
        <v>0</v>
      </c>
      <c r="I14" s="12">
        <f t="shared" si="5"/>
        <v>30</v>
      </c>
      <c r="J14" s="12">
        <f t="shared" si="6"/>
        <v>0</v>
      </c>
      <c r="K14" s="12"/>
      <c r="L14" s="12"/>
      <c r="M14" s="12"/>
      <c r="N14" s="12"/>
      <c r="O14" s="12">
        <v>30</v>
      </c>
      <c r="P14" s="12"/>
      <c r="Q14" s="12"/>
      <c r="R14" s="12"/>
      <c r="S14" s="12"/>
      <c r="T14" s="12"/>
      <c r="U14" s="12">
        <v>29.1</v>
      </c>
      <c r="V14" s="69">
        <v>0.9</v>
      </c>
      <c r="W14" s="68">
        <f t="shared" si="7"/>
        <v>-1.4432899320127e-15</v>
      </c>
    </row>
    <row r="15" ht="24" customHeight="1" spans="1:25">
      <c r="A15" s="17"/>
      <c r="B15" s="13" t="s">
        <v>258</v>
      </c>
      <c r="C15" s="11" t="s">
        <v>259</v>
      </c>
      <c r="D15" s="15" t="s">
        <v>67</v>
      </c>
      <c r="E15" s="12">
        <v>200</v>
      </c>
      <c r="F15" s="12">
        <f t="shared" si="2"/>
        <v>200</v>
      </c>
      <c r="G15" s="12">
        <f t="shared" si="3"/>
        <v>200</v>
      </c>
      <c r="H15" s="12">
        <f t="shared" si="4"/>
        <v>0</v>
      </c>
      <c r="I15" s="12">
        <f t="shared" si="5"/>
        <v>0</v>
      </c>
      <c r="J15" s="12">
        <f t="shared" si="6"/>
        <v>0</v>
      </c>
      <c r="K15" s="12">
        <v>200</v>
      </c>
      <c r="L15" s="12"/>
      <c r="M15" s="12"/>
      <c r="N15" s="12"/>
      <c r="O15" s="12"/>
      <c r="P15" s="12"/>
      <c r="Q15" s="12"/>
      <c r="R15" s="12"/>
      <c r="S15" s="12"/>
      <c r="T15" s="12"/>
      <c r="U15" s="12">
        <v>193.009661</v>
      </c>
      <c r="V15" s="12">
        <v>5.96940000000001</v>
      </c>
      <c r="W15" s="24">
        <f t="shared" si="7"/>
        <v>1.020939</v>
      </c>
    </row>
    <row r="16" ht="24" customHeight="1" spans="1:25">
      <c r="A16" s="17"/>
      <c r="B16" s="13" t="s">
        <v>260</v>
      </c>
      <c r="C16" s="11" t="s">
        <v>261</v>
      </c>
      <c r="D16" s="15" t="s">
        <v>67</v>
      </c>
      <c r="E16" s="12">
        <v>200</v>
      </c>
      <c r="F16" s="12">
        <f t="shared" si="2"/>
        <v>200</v>
      </c>
      <c r="G16" s="12">
        <f t="shared" si="3"/>
        <v>200</v>
      </c>
      <c r="H16" s="12">
        <f t="shared" si="4"/>
        <v>0</v>
      </c>
      <c r="I16" s="12">
        <f t="shared" si="5"/>
        <v>0</v>
      </c>
      <c r="J16" s="12">
        <f t="shared" si="6"/>
        <v>0</v>
      </c>
      <c r="K16" s="12">
        <v>200</v>
      </c>
      <c r="L16" s="12"/>
      <c r="M16" s="12"/>
      <c r="N16" s="12"/>
      <c r="O16" s="12"/>
      <c r="P16" s="12"/>
      <c r="Q16" s="12"/>
      <c r="R16" s="12"/>
      <c r="S16" s="12"/>
      <c r="T16" s="12"/>
      <c r="U16" s="70">
        <v>185.322776</v>
      </c>
      <c r="V16" s="12">
        <v>5.73159999999999</v>
      </c>
      <c r="W16" s="24">
        <f t="shared" si="7"/>
        <v>8.94562400000001</v>
      </c>
    </row>
    <row r="17" ht="24" customHeight="1" spans="1:25">
      <c r="A17" s="17"/>
      <c r="B17" s="13" t="s">
        <v>262</v>
      </c>
      <c r="C17" s="11" t="s">
        <v>263</v>
      </c>
      <c r="D17" s="15" t="s">
        <v>67</v>
      </c>
      <c r="E17" s="12">
        <v>200</v>
      </c>
      <c r="F17" s="12">
        <f t="shared" si="2"/>
        <v>200</v>
      </c>
      <c r="G17" s="12">
        <f t="shared" si="3"/>
        <v>200</v>
      </c>
      <c r="H17" s="12">
        <f t="shared" si="4"/>
        <v>0</v>
      </c>
      <c r="I17" s="12">
        <f t="shared" si="5"/>
        <v>0</v>
      </c>
      <c r="J17" s="12">
        <f t="shared" si="6"/>
        <v>0</v>
      </c>
      <c r="K17" s="12">
        <v>200</v>
      </c>
      <c r="L17" s="12"/>
      <c r="M17" s="12"/>
      <c r="N17" s="12"/>
      <c r="O17" s="12"/>
      <c r="P17" s="12"/>
      <c r="Q17" s="12"/>
      <c r="R17" s="12"/>
      <c r="S17" s="12"/>
      <c r="T17" s="12"/>
      <c r="U17" s="70">
        <v>188.32972</v>
      </c>
      <c r="V17" s="70">
        <v>5.8246</v>
      </c>
      <c r="W17" s="24">
        <f t="shared" si="7"/>
        <v>5.84567999999999</v>
      </c>
      <c r="Y17" s="71"/>
    </row>
    <row r="18" ht="24" customHeight="1" spans="1:25">
      <c r="A18" s="17"/>
      <c r="B18" s="13" t="s">
        <v>264</v>
      </c>
      <c r="C18" s="11" t="s">
        <v>265</v>
      </c>
      <c r="D18" s="15" t="s">
        <v>67</v>
      </c>
      <c r="E18" s="12">
        <v>200</v>
      </c>
      <c r="F18" s="12">
        <f t="shared" si="2"/>
        <v>200</v>
      </c>
      <c r="G18" s="12">
        <f t="shared" si="3"/>
        <v>200</v>
      </c>
      <c r="H18" s="12">
        <f t="shared" si="4"/>
        <v>0</v>
      </c>
      <c r="I18" s="12">
        <f t="shared" si="5"/>
        <v>0</v>
      </c>
      <c r="J18" s="12">
        <f t="shared" si="6"/>
        <v>0</v>
      </c>
      <c r="K18" s="12">
        <v>200</v>
      </c>
      <c r="L18" s="12"/>
      <c r="M18" s="12"/>
      <c r="N18" s="12"/>
      <c r="O18" s="12"/>
      <c r="P18" s="12"/>
      <c r="Q18" s="12"/>
      <c r="R18" s="12"/>
      <c r="S18" s="12"/>
      <c r="T18" s="12"/>
      <c r="U18" s="12">
        <v>179.754244</v>
      </c>
      <c r="V18" s="12">
        <v>5.5594</v>
      </c>
      <c r="W18" s="24">
        <f t="shared" si="7"/>
        <v>14.686356</v>
      </c>
    </row>
    <row r="19" ht="24" customHeight="1" spans="1:25">
      <c r="A19" s="17"/>
      <c r="B19" s="13" t="s">
        <v>266</v>
      </c>
      <c r="C19" s="11" t="s">
        <v>251</v>
      </c>
      <c r="D19" s="15" t="s">
        <v>67</v>
      </c>
      <c r="E19" s="12">
        <v>200</v>
      </c>
      <c r="F19" s="12">
        <f t="shared" si="2"/>
        <v>200</v>
      </c>
      <c r="G19" s="12">
        <f t="shared" si="3"/>
        <v>200</v>
      </c>
      <c r="H19" s="12">
        <f t="shared" si="4"/>
        <v>0</v>
      </c>
      <c r="I19" s="12">
        <f t="shared" si="5"/>
        <v>0</v>
      </c>
      <c r="J19" s="12">
        <f t="shared" si="6"/>
        <v>0</v>
      </c>
      <c r="K19" s="12">
        <v>200</v>
      </c>
      <c r="L19" s="12"/>
      <c r="M19" s="12"/>
      <c r="N19" s="12"/>
      <c r="O19" s="12"/>
      <c r="P19" s="12"/>
      <c r="Q19" s="12"/>
      <c r="R19" s="12"/>
      <c r="S19" s="12"/>
      <c r="T19" s="12"/>
      <c r="U19" s="12">
        <v>189.970548</v>
      </c>
      <c r="V19" s="12">
        <v>5.87540000000001</v>
      </c>
      <c r="W19" s="24">
        <f t="shared" si="7"/>
        <v>4.15405199999998</v>
      </c>
    </row>
    <row r="20" ht="24" customHeight="1" spans="1:25">
      <c r="A20" s="17"/>
      <c r="B20" s="13" t="s">
        <v>267</v>
      </c>
      <c r="C20" s="11" t="s">
        <v>268</v>
      </c>
      <c r="D20" s="11" t="s">
        <v>116</v>
      </c>
      <c r="E20" s="12">
        <v>149</v>
      </c>
      <c r="F20" s="12">
        <f t="shared" si="2"/>
        <v>149</v>
      </c>
      <c r="G20" s="12">
        <f t="shared" si="3"/>
        <v>149</v>
      </c>
      <c r="H20" s="12">
        <f t="shared" si="4"/>
        <v>0</v>
      </c>
      <c r="I20" s="12">
        <f t="shared" si="5"/>
        <v>0</v>
      </c>
      <c r="J20" s="12">
        <f t="shared" si="6"/>
        <v>0</v>
      </c>
      <c r="K20" s="12">
        <v>149</v>
      </c>
      <c r="L20" s="12"/>
      <c r="M20" s="12"/>
      <c r="N20" s="12"/>
      <c r="O20" s="12"/>
      <c r="P20" s="12"/>
      <c r="Q20" s="12"/>
      <c r="R20" s="12"/>
      <c r="S20" s="12"/>
      <c r="T20" s="12"/>
      <c r="U20" s="12">
        <v>144.53</v>
      </c>
      <c r="V20" s="12">
        <v>4.47</v>
      </c>
      <c r="W20" s="68">
        <f t="shared" si="7"/>
        <v>0</v>
      </c>
    </row>
    <row r="21" ht="24" customHeight="1" spans="1:25">
      <c r="A21" s="17"/>
      <c r="B21" s="13" t="s">
        <v>269</v>
      </c>
      <c r="C21" s="13" t="s">
        <v>59</v>
      </c>
      <c r="D21" s="13" t="s">
        <v>60</v>
      </c>
      <c r="E21" s="12">
        <v>40</v>
      </c>
      <c r="F21" s="12">
        <f t="shared" si="2"/>
        <v>40</v>
      </c>
      <c r="G21" s="12">
        <f t="shared" si="3"/>
        <v>40</v>
      </c>
      <c r="H21" s="12">
        <f t="shared" si="4"/>
        <v>0</v>
      </c>
      <c r="I21" s="12">
        <f t="shared" si="5"/>
        <v>0</v>
      </c>
      <c r="J21" s="12">
        <f t="shared" si="6"/>
        <v>0</v>
      </c>
      <c r="K21" s="12"/>
      <c r="L21" s="12">
        <v>40</v>
      </c>
      <c r="M21" s="12"/>
      <c r="N21" s="12"/>
      <c r="O21" s="12"/>
      <c r="P21" s="12"/>
      <c r="Q21" s="12"/>
      <c r="R21" s="12"/>
      <c r="S21" s="12"/>
      <c r="T21" s="12"/>
      <c r="U21" s="12">
        <v>38.8</v>
      </c>
      <c r="V21" s="12">
        <v>1.2</v>
      </c>
      <c r="W21" s="68">
        <f t="shared" si="7"/>
        <v>2.88657986402541e-15</v>
      </c>
    </row>
    <row r="22" ht="24" customHeight="1" spans="1:25">
      <c r="A22" s="17"/>
      <c r="B22" s="13" t="s">
        <v>270</v>
      </c>
      <c r="C22" s="13" t="s">
        <v>249</v>
      </c>
      <c r="D22" s="13" t="s">
        <v>31</v>
      </c>
      <c r="E22" s="12">
        <v>500</v>
      </c>
      <c r="F22" s="12">
        <f t="shared" si="2"/>
        <v>500</v>
      </c>
      <c r="G22" s="12">
        <f t="shared" si="3"/>
        <v>200</v>
      </c>
      <c r="H22" s="66">
        <f t="shared" si="4"/>
        <v>150</v>
      </c>
      <c r="I22" s="12">
        <f t="shared" si="5"/>
        <v>0</v>
      </c>
      <c r="J22" s="12">
        <f t="shared" si="6"/>
        <v>150</v>
      </c>
      <c r="K22" s="12">
        <v>200</v>
      </c>
      <c r="L22" s="12"/>
      <c r="M22" s="12">
        <v>150</v>
      </c>
      <c r="N22" s="12"/>
      <c r="O22" s="12"/>
      <c r="P22" s="12"/>
      <c r="Q22" s="12">
        <v>150</v>
      </c>
      <c r="R22" s="12"/>
      <c r="S22" s="12"/>
      <c r="T22" s="12"/>
      <c r="U22" s="12">
        <v>474.545542</v>
      </c>
      <c r="V22" s="12">
        <v>0</v>
      </c>
      <c r="W22" s="24">
        <f t="shared" si="7"/>
        <v>25.454458</v>
      </c>
    </row>
    <row r="23" s="27" customFormat="1" ht="24.95" customHeight="1" spans="1:25">
      <c r="A23" s="72"/>
      <c r="B23" s="13" t="s">
        <v>271</v>
      </c>
      <c r="C23" s="24" t="s">
        <v>272</v>
      </c>
      <c r="D23" s="13" t="s">
        <v>31</v>
      </c>
      <c r="E23" s="12">
        <v>314</v>
      </c>
      <c r="F23" s="12">
        <f t="shared" si="2"/>
        <v>314</v>
      </c>
      <c r="G23" s="12">
        <f t="shared" si="3"/>
        <v>70</v>
      </c>
      <c r="H23" s="12">
        <f t="shared" si="4"/>
        <v>0</v>
      </c>
      <c r="I23" s="12">
        <f t="shared" si="5"/>
        <v>0</v>
      </c>
      <c r="J23" s="12">
        <f t="shared" si="6"/>
        <v>244</v>
      </c>
      <c r="K23" s="12">
        <v>70</v>
      </c>
      <c r="L23" s="12"/>
      <c r="M23" s="12"/>
      <c r="N23" s="12"/>
      <c r="O23" s="12"/>
      <c r="P23" s="12"/>
      <c r="Q23" s="12">
        <v>244</v>
      </c>
      <c r="R23" s="12"/>
      <c r="S23" s="12"/>
      <c r="T23" s="12"/>
      <c r="U23" s="12">
        <v>197.994838</v>
      </c>
      <c r="V23" s="12">
        <v>6.1236</v>
      </c>
      <c r="W23" s="24">
        <f t="shared" si="7"/>
        <v>109.881562</v>
      </c>
      <c r="Y23" s="27">
        <v>109.881562</v>
      </c>
    </row>
    <row r="24" s="27" customFormat="1" ht="24.95" customHeight="1" spans="1:25">
      <c r="A24" s="72"/>
      <c r="B24" s="13" t="s">
        <v>273</v>
      </c>
      <c r="C24" s="24" t="s">
        <v>274</v>
      </c>
      <c r="D24" s="13" t="s">
        <v>31</v>
      </c>
      <c r="E24" s="12">
        <v>200</v>
      </c>
      <c r="F24" s="12">
        <f t="shared" si="2"/>
        <v>200</v>
      </c>
      <c r="G24" s="12">
        <f t="shared" si="3"/>
        <v>80</v>
      </c>
      <c r="H24" s="12">
        <f t="shared" si="4"/>
        <v>0</v>
      </c>
      <c r="I24" s="12">
        <f t="shared" si="5"/>
        <v>0</v>
      </c>
      <c r="J24" s="12">
        <f t="shared" si="6"/>
        <v>120</v>
      </c>
      <c r="K24" s="12">
        <v>80</v>
      </c>
      <c r="L24" s="12"/>
      <c r="M24" s="12"/>
      <c r="N24" s="12"/>
      <c r="O24" s="12"/>
      <c r="P24" s="12"/>
      <c r="Q24" s="12">
        <v>120</v>
      </c>
      <c r="R24" s="12"/>
      <c r="S24" s="12"/>
      <c r="T24" s="12"/>
      <c r="U24" s="12">
        <v>148.3009</v>
      </c>
      <c r="V24" s="73">
        <v>4.586626</v>
      </c>
      <c r="W24" s="24">
        <f t="shared" si="7"/>
        <v>47.112474</v>
      </c>
      <c r="Y24" s="27">
        <v>47.112474</v>
      </c>
    </row>
    <row r="25" s="27" customFormat="1" ht="24.95" customHeight="1" spans="1:25">
      <c r="A25" s="72"/>
      <c r="B25" s="13" t="s">
        <v>275</v>
      </c>
      <c r="C25" s="24" t="s">
        <v>276</v>
      </c>
      <c r="D25" s="13" t="s">
        <v>31</v>
      </c>
      <c r="E25" s="12">
        <v>640</v>
      </c>
      <c r="F25" s="12">
        <f t="shared" si="2"/>
        <v>640</v>
      </c>
      <c r="G25" s="12">
        <f t="shared" si="3"/>
        <v>230</v>
      </c>
      <c r="H25" s="66">
        <f t="shared" si="4"/>
        <v>100</v>
      </c>
      <c r="I25" s="12">
        <f t="shared" si="5"/>
        <v>150</v>
      </c>
      <c r="J25" s="12">
        <f t="shared" si="6"/>
        <v>160</v>
      </c>
      <c r="K25" s="12"/>
      <c r="L25" s="12"/>
      <c r="M25" s="12"/>
      <c r="N25" s="12"/>
      <c r="O25" s="12">
        <v>150</v>
      </c>
      <c r="P25" s="12"/>
      <c r="Q25" s="12">
        <v>160</v>
      </c>
      <c r="R25" s="12">
        <v>230</v>
      </c>
      <c r="S25" s="12">
        <v>100</v>
      </c>
      <c r="T25" s="12"/>
      <c r="U25" s="12">
        <v>597.799648</v>
      </c>
      <c r="V25" s="12">
        <v>18.4886</v>
      </c>
      <c r="W25" s="24">
        <f t="shared" si="7"/>
        <v>23.711752</v>
      </c>
    </row>
    <row r="26" s="27" customFormat="1" ht="24.95" customHeight="1" spans="1:25">
      <c r="A26" s="72"/>
      <c r="B26" s="13" t="s">
        <v>277</v>
      </c>
      <c r="C26" s="24" t="s">
        <v>278</v>
      </c>
      <c r="D26" s="13" t="s">
        <v>31</v>
      </c>
      <c r="E26" s="12">
        <v>600</v>
      </c>
      <c r="F26" s="12">
        <f t="shared" si="2"/>
        <v>600</v>
      </c>
      <c r="G26" s="12">
        <f t="shared" si="3"/>
        <v>166</v>
      </c>
      <c r="H26" s="66">
        <f t="shared" si="4"/>
        <v>50</v>
      </c>
      <c r="I26" s="12">
        <f t="shared" si="5"/>
        <v>0</v>
      </c>
      <c r="J26" s="12">
        <f t="shared" si="6"/>
        <v>384</v>
      </c>
      <c r="K26" s="12"/>
      <c r="L26" s="12"/>
      <c r="M26" s="12"/>
      <c r="N26" s="12"/>
      <c r="O26" s="12"/>
      <c r="P26" s="12"/>
      <c r="Q26" s="12">
        <v>384</v>
      </c>
      <c r="R26" s="12">
        <v>166</v>
      </c>
      <c r="S26" s="12">
        <v>50</v>
      </c>
      <c r="T26" s="12"/>
      <c r="U26" s="12">
        <v>504.678194</v>
      </c>
      <c r="V26" s="12">
        <v>15.6086</v>
      </c>
      <c r="W26" s="24">
        <f t="shared" si="7"/>
        <v>79.713206</v>
      </c>
      <c r="Y26" s="27">
        <v>79.713206</v>
      </c>
    </row>
    <row r="27" s="27" customFormat="1" ht="24.95" customHeight="1" spans="1:25">
      <c r="A27" s="72"/>
      <c r="B27" s="13" t="s">
        <v>279</v>
      </c>
      <c r="C27" s="24" t="s">
        <v>249</v>
      </c>
      <c r="D27" s="13" t="s">
        <v>31</v>
      </c>
      <c r="E27" s="12">
        <v>1200</v>
      </c>
      <c r="F27" s="12">
        <f t="shared" si="2"/>
        <v>1200</v>
      </c>
      <c r="G27" s="12">
        <f t="shared" si="3"/>
        <v>365</v>
      </c>
      <c r="H27" s="12">
        <f t="shared" ref="H27:H29" si="8">M27+N27+S27+T27</f>
        <v>454</v>
      </c>
      <c r="I27" s="12">
        <f t="shared" si="5"/>
        <v>157</v>
      </c>
      <c r="J27" s="12">
        <f t="shared" si="6"/>
        <v>224</v>
      </c>
      <c r="K27" s="12">
        <v>124</v>
      </c>
      <c r="L27" s="12"/>
      <c r="M27" s="12"/>
      <c r="N27" s="12"/>
      <c r="O27" s="12">
        <v>157</v>
      </c>
      <c r="P27" s="12"/>
      <c r="Q27" s="12">
        <v>224</v>
      </c>
      <c r="R27" s="12">
        <v>241</v>
      </c>
      <c r="S27" s="12">
        <v>72</v>
      </c>
      <c r="T27" s="12">
        <v>382</v>
      </c>
      <c r="U27" s="12">
        <v>1154.92473</v>
      </c>
      <c r="V27" s="12">
        <v>0</v>
      </c>
      <c r="W27" s="24">
        <f t="shared" si="7"/>
        <v>45.07527</v>
      </c>
    </row>
    <row r="28" s="27" customFormat="1" ht="24.95" customHeight="1" spans="1:25">
      <c r="A28" s="72"/>
      <c r="B28" s="13" t="s">
        <v>280</v>
      </c>
      <c r="C28" s="24" t="s">
        <v>281</v>
      </c>
      <c r="D28" s="13" t="s">
        <v>31</v>
      </c>
      <c r="E28" s="12">
        <v>544</v>
      </c>
      <c r="F28" s="12">
        <f t="shared" si="2"/>
        <v>544</v>
      </c>
      <c r="G28" s="12">
        <f t="shared" si="3"/>
        <v>0</v>
      </c>
      <c r="H28" s="12">
        <f t="shared" si="8"/>
        <v>0</v>
      </c>
      <c r="I28" s="12">
        <f t="shared" si="5"/>
        <v>0</v>
      </c>
      <c r="J28" s="12">
        <f t="shared" si="6"/>
        <v>544</v>
      </c>
      <c r="K28" s="12"/>
      <c r="L28" s="12"/>
      <c r="M28" s="12"/>
      <c r="N28" s="12"/>
      <c r="O28" s="12"/>
      <c r="P28" s="12"/>
      <c r="Q28" s="12">
        <v>544</v>
      </c>
      <c r="R28" s="12"/>
      <c r="S28" s="12"/>
      <c r="T28" s="12"/>
      <c r="U28" s="12">
        <v>386.223526</v>
      </c>
      <c r="V28" s="73">
        <v>11.945</v>
      </c>
      <c r="W28" s="24">
        <f t="shared" si="7"/>
        <v>145.831474</v>
      </c>
      <c r="Y28" s="27">
        <v>165.392264</v>
      </c>
    </row>
    <row r="29" s="27" customFormat="1" ht="24.95" customHeight="1" spans="1:25">
      <c r="A29" s="72"/>
      <c r="B29" s="74" t="s">
        <v>282</v>
      </c>
      <c r="C29" s="74" t="s">
        <v>246</v>
      </c>
      <c r="D29" s="74" t="s">
        <v>67</v>
      </c>
      <c r="E29" s="12">
        <v>1315.6</v>
      </c>
      <c r="F29" s="12">
        <f t="shared" si="2"/>
        <v>1315.6</v>
      </c>
      <c r="G29" s="12">
        <f t="shared" si="3"/>
        <v>0</v>
      </c>
      <c r="H29" s="12">
        <f t="shared" si="8"/>
        <v>0</v>
      </c>
      <c r="I29" s="12">
        <f t="shared" si="5"/>
        <v>1315.6</v>
      </c>
      <c r="J29" s="12">
        <f t="shared" si="6"/>
        <v>0</v>
      </c>
      <c r="K29" s="12"/>
      <c r="L29" s="12"/>
      <c r="M29" s="12"/>
      <c r="N29" s="12"/>
      <c r="O29" s="12"/>
      <c r="P29" s="12">
        <v>1315.6</v>
      </c>
      <c r="Q29" s="12"/>
      <c r="R29" s="12"/>
      <c r="S29" s="12"/>
      <c r="T29" s="12"/>
      <c r="U29" s="12">
        <v>1315.6</v>
      </c>
      <c r="V29" s="12"/>
      <c r="W29" s="24">
        <f t="shared" si="7"/>
        <v>0</v>
      </c>
    </row>
    <row r="30" s="27" customFormat="1" ht="29.1" customHeight="1" spans="1:25">
      <c r="A30" s="75" t="s">
        <v>117</v>
      </c>
      <c r="B30" s="75"/>
      <c r="C30" s="75"/>
      <c r="D30" s="76"/>
      <c r="E30" s="77">
        <f t="shared" ref="E30:J30" si="9">SUM(E7:E29)</f>
        <v>11273.6</v>
      </c>
      <c r="F30" s="12">
        <f t="shared" si="9"/>
        <v>11273.6</v>
      </c>
      <c r="G30" s="12">
        <f t="shared" si="9"/>
        <v>4756</v>
      </c>
      <c r="H30" s="12">
        <f t="shared" si="9"/>
        <v>1724</v>
      </c>
      <c r="I30" s="12">
        <f t="shared" si="9"/>
        <v>1782.6</v>
      </c>
      <c r="J30" s="12">
        <f t="shared" si="9"/>
        <v>3011</v>
      </c>
      <c r="K30" s="12">
        <f t="shared" ref="K30:W30" si="10">SUM(K7:K29)</f>
        <v>4079</v>
      </c>
      <c r="L30" s="12">
        <f t="shared" si="10"/>
        <v>40</v>
      </c>
      <c r="M30" s="12">
        <f t="shared" si="10"/>
        <v>546</v>
      </c>
      <c r="N30" s="12">
        <f t="shared" si="10"/>
        <v>0</v>
      </c>
      <c r="O30" s="12">
        <f t="shared" si="10"/>
        <v>467</v>
      </c>
      <c r="P30" s="12">
        <f t="shared" si="10"/>
        <v>1315.6</v>
      </c>
      <c r="Q30" s="12">
        <f t="shared" si="10"/>
        <v>3011</v>
      </c>
      <c r="R30" s="12">
        <f t="shared" si="10"/>
        <v>637</v>
      </c>
      <c r="S30" s="12">
        <f t="shared" si="10"/>
        <v>796</v>
      </c>
      <c r="T30" s="12">
        <f t="shared" si="10"/>
        <v>382</v>
      </c>
      <c r="U30" s="12">
        <f t="shared" si="10"/>
        <v>9915.561747</v>
      </c>
      <c r="V30" s="12">
        <f t="shared" si="10"/>
        <v>149.134726</v>
      </c>
      <c r="W30" s="12">
        <f t="shared" si="10"/>
        <v>1208.903527</v>
      </c>
    </row>
    <row r="31" ht="21" customHeight="1" spans="1:25">
      <c r="A31" s="17" t="s">
        <v>187</v>
      </c>
      <c r="B31" s="65" t="s">
        <v>283</v>
      </c>
      <c r="C31" s="18" t="s">
        <v>30</v>
      </c>
      <c r="D31" s="18" t="s">
        <v>31</v>
      </c>
      <c r="E31" s="20">
        <v>33</v>
      </c>
      <c r="F31" s="12">
        <f t="shared" ref="F31:F34" si="11">G31+H31+I31+J31</f>
        <v>32</v>
      </c>
      <c r="G31" s="12">
        <f t="shared" ref="G31:G34" si="12">K31+L31+R31</f>
        <v>12</v>
      </c>
      <c r="H31" s="12">
        <f t="shared" ref="H31:H34" si="13">M31+N31+S31</f>
        <v>0</v>
      </c>
      <c r="I31" s="12">
        <f t="shared" ref="I31:I34" si="14">O31+P31</f>
        <v>0</v>
      </c>
      <c r="J31" s="12">
        <f t="shared" ref="J31:J34" si="15">Q31</f>
        <v>20</v>
      </c>
      <c r="K31" s="12">
        <v>12</v>
      </c>
      <c r="L31" s="12"/>
      <c r="M31" s="12"/>
      <c r="N31" s="12"/>
      <c r="O31" s="12"/>
      <c r="P31" s="12"/>
      <c r="Q31" s="12">
        <v>20</v>
      </c>
      <c r="R31" s="12"/>
      <c r="S31" s="12"/>
      <c r="T31" s="12"/>
      <c r="U31" s="12">
        <v>20</v>
      </c>
      <c r="V31" s="12"/>
      <c r="W31" s="24">
        <f t="shared" ref="W31:W34" si="16">F31-U31-V31</f>
        <v>12</v>
      </c>
    </row>
    <row r="32" s="27" customFormat="1" ht="21" customHeight="1" spans="1:25">
      <c r="A32" s="78"/>
      <c r="B32" s="13" t="s">
        <v>284</v>
      </c>
      <c r="C32" s="13" t="s">
        <v>30</v>
      </c>
      <c r="D32" s="13" t="s">
        <v>63</v>
      </c>
      <c r="E32" s="12">
        <v>4000</v>
      </c>
      <c r="F32" s="12">
        <f t="shared" si="11"/>
        <v>4000</v>
      </c>
      <c r="G32" s="12">
        <f t="shared" si="12"/>
        <v>1775</v>
      </c>
      <c r="H32" s="66">
        <f t="shared" si="13"/>
        <v>800</v>
      </c>
      <c r="I32" s="12">
        <f t="shared" si="14"/>
        <v>653</v>
      </c>
      <c r="J32" s="12">
        <f t="shared" si="15"/>
        <v>772</v>
      </c>
      <c r="K32" s="12">
        <v>1500</v>
      </c>
      <c r="L32" s="12"/>
      <c r="M32" s="12">
        <v>800</v>
      </c>
      <c r="N32" s="12"/>
      <c r="O32" s="12">
        <v>653</v>
      </c>
      <c r="P32" s="12"/>
      <c r="Q32" s="12">
        <v>772</v>
      </c>
      <c r="R32" s="12">
        <v>275</v>
      </c>
      <c r="S32" s="12"/>
      <c r="T32" s="12"/>
      <c r="U32" s="12">
        <v>3367.147</v>
      </c>
      <c r="V32" s="12"/>
      <c r="W32" s="24">
        <f t="shared" si="16"/>
        <v>632.853</v>
      </c>
    </row>
    <row r="33" ht="21" customHeight="1" spans="1:23">
      <c r="A33" s="17"/>
      <c r="B33" s="13" t="s">
        <v>190</v>
      </c>
      <c r="C33" s="11" t="s">
        <v>30</v>
      </c>
      <c r="D33" s="11" t="s">
        <v>63</v>
      </c>
      <c r="E33" s="20">
        <v>200</v>
      </c>
      <c r="F33" s="12">
        <f t="shared" si="11"/>
        <v>200</v>
      </c>
      <c r="G33" s="12">
        <f t="shared" si="12"/>
        <v>100</v>
      </c>
      <c r="H33" s="12">
        <f t="shared" si="13"/>
        <v>0</v>
      </c>
      <c r="I33" s="12">
        <f t="shared" si="14"/>
        <v>0</v>
      </c>
      <c r="J33" s="12">
        <f t="shared" si="15"/>
        <v>100</v>
      </c>
      <c r="K33" s="12">
        <v>100</v>
      </c>
      <c r="L33" s="12"/>
      <c r="M33" s="12"/>
      <c r="N33" s="12"/>
      <c r="O33" s="12"/>
      <c r="P33" s="12"/>
      <c r="Q33" s="12">
        <v>100</v>
      </c>
      <c r="R33" s="12"/>
      <c r="S33" s="12"/>
      <c r="T33" s="12"/>
      <c r="U33" s="12">
        <v>144.92</v>
      </c>
      <c r="V33" s="12"/>
      <c r="W33" s="24">
        <f t="shared" si="16"/>
        <v>55.08</v>
      </c>
    </row>
    <row r="34" ht="21" customHeight="1" spans="1:23">
      <c r="A34" s="17"/>
      <c r="B34" s="13" t="s">
        <v>285</v>
      </c>
      <c r="C34" s="11" t="s">
        <v>30</v>
      </c>
      <c r="D34" s="11" t="s">
        <v>31</v>
      </c>
      <c r="E34" s="20">
        <v>320</v>
      </c>
      <c r="F34" s="12">
        <f t="shared" si="11"/>
        <v>320</v>
      </c>
      <c r="G34" s="12">
        <f t="shared" si="12"/>
        <v>153</v>
      </c>
      <c r="H34" s="66">
        <f t="shared" si="13"/>
        <v>100</v>
      </c>
      <c r="I34" s="12">
        <f t="shared" si="14"/>
        <v>0</v>
      </c>
      <c r="J34" s="12">
        <f t="shared" si="15"/>
        <v>67</v>
      </c>
      <c r="K34" s="12">
        <v>153</v>
      </c>
      <c r="L34" s="12"/>
      <c r="M34" s="12">
        <v>100</v>
      </c>
      <c r="N34" s="12"/>
      <c r="O34" s="12"/>
      <c r="P34" s="12"/>
      <c r="Q34" s="12">
        <v>67</v>
      </c>
      <c r="R34" s="12"/>
      <c r="S34" s="12"/>
      <c r="T34" s="12"/>
      <c r="U34" s="12">
        <v>298.95</v>
      </c>
      <c r="V34" s="12"/>
      <c r="W34" s="24">
        <f t="shared" si="16"/>
        <v>21.05</v>
      </c>
    </row>
    <row r="35" s="27" customFormat="1" ht="29.1" customHeight="1" spans="1:23">
      <c r="A35" s="75" t="s">
        <v>117</v>
      </c>
      <c r="B35" s="75"/>
      <c r="C35" s="75"/>
      <c r="D35" s="76"/>
      <c r="E35" s="12">
        <f t="shared" ref="E35:K35" si="17">SUM(E31:E34)</f>
        <v>4553</v>
      </c>
      <c r="F35" s="12">
        <f t="shared" si="17"/>
        <v>4552</v>
      </c>
      <c r="G35" s="12">
        <f t="shared" si="17"/>
        <v>2040</v>
      </c>
      <c r="H35" s="12">
        <f t="shared" si="17"/>
        <v>900</v>
      </c>
      <c r="I35" s="12">
        <f t="shared" si="17"/>
        <v>653</v>
      </c>
      <c r="J35" s="12">
        <f t="shared" si="17"/>
        <v>959</v>
      </c>
      <c r="K35" s="12">
        <f t="shared" si="17"/>
        <v>1765</v>
      </c>
      <c r="L35" s="12">
        <f t="shared" ref="L35:W35" si="18">SUM(L31:L34)</f>
        <v>0</v>
      </c>
      <c r="M35" s="12">
        <f t="shared" si="18"/>
        <v>900</v>
      </c>
      <c r="N35" s="12">
        <f t="shared" si="18"/>
        <v>0</v>
      </c>
      <c r="O35" s="12">
        <f t="shared" si="18"/>
        <v>653</v>
      </c>
      <c r="P35" s="12">
        <f t="shared" si="18"/>
        <v>0</v>
      </c>
      <c r="Q35" s="12">
        <f t="shared" si="18"/>
        <v>959</v>
      </c>
      <c r="R35" s="12">
        <f t="shared" si="18"/>
        <v>275</v>
      </c>
      <c r="S35" s="12">
        <f t="shared" si="18"/>
        <v>0</v>
      </c>
      <c r="T35" s="12">
        <f t="shared" si="18"/>
        <v>0</v>
      </c>
      <c r="U35" s="12">
        <f t="shared" si="18"/>
        <v>3831.017</v>
      </c>
      <c r="V35" s="12">
        <f t="shared" si="18"/>
        <v>0</v>
      </c>
      <c r="W35" s="12">
        <f t="shared" si="18"/>
        <v>720.983</v>
      </c>
    </row>
    <row r="36" ht="29.1" customHeight="1" spans="1:23">
      <c r="A36" s="21" t="s">
        <v>286</v>
      </c>
      <c r="B36" s="13" t="s">
        <v>287</v>
      </c>
      <c r="C36" s="11" t="s">
        <v>288</v>
      </c>
      <c r="D36" s="11" t="s">
        <v>31</v>
      </c>
      <c r="E36" s="22">
        <v>210</v>
      </c>
      <c r="F36" s="12">
        <f t="shared" ref="F36:F52" si="19">G36+H36+I36+J36</f>
        <v>210</v>
      </c>
      <c r="G36" s="12">
        <f t="shared" ref="G36:G52" si="20">K36+L36+R36</f>
        <v>150</v>
      </c>
      <c r="H36" s="12">
        <f t="shared" ref="H36:H52" si="21">M36+N36+S36</f>
        <v>0</v>
      </c>
      <c r="I36" s="12">
        <f t="shared" ref="I36:I52" si="22">O36+P36</f>
        <v>0</v>
      </c>
      <c r="J36" s="12">
        <f t="shared" ref="J36:J52" si="23">Q36</f>
        <v>60</v>
      </c>
      <c r="K36" s="12">
        <v>150</v>
      </c>
      <c r="L36" s="12"/>
      <c r="M36" s="12"/>
      <c r="N36" s="12"/>
      <c r="O36" s="12"/>
      <c r="P36" s="12"/>
      <c r="Q36" s="12">
        <v>60</v>
      </c>
      <c r="R36" s="12"/>
      <c r="S36" s="12"/>
      <c r="T36" s="12"/>
      <c r="U36" s="24">
        <v>202.942411</v>
      </c>
      <c r="V36" s="12">
        <v>6.2765</v>
      </c>
      <c r="W36" s="24">
        <f t="shared" ref="W36:W45" si="24">F36-U36-V36</f>
        <v>0.781089000000007</v>
      </c>
    </row>
    <row r="37" ht="29.1" customHeight="1" spans="1:23">
      <c r="A37" s="17"/>
      <c r="B37" s="13" t="s">
        <v>289</v>
      </c>
      <c r="C37" s="11" t="s">
        <v>290</v>
      </c>
      <c r="D37" s="11" t="s">
        <v>31</v>
      </c>
      <c r="E37" s="22">
        <v>250</v>
      </c>
      <c r="F37" s="12">
        <f t="shared" si="19"/>
        <v>250</v>
      </c>
      <c r="G37" s="12">
        <f t="shared" si="20"/>
        <v>0</v>
      </c>
      <c r="H37" s="12">
        <f t="shared" si="21"/>
        <v>0</v>
      </c>
      <c r="I37" s="12">
        <f t="shared" si="22"/>
        <v>0</v>
      </c>
      <c r="J37" s="12">
        <f t="shared" si="23"/>
        <v>250</v>
      </c>
      <c r="K37" s="12"/>
      <c r="L37" s="12"/>
      <c r="M37" s="12"/>
      <c r="N37" s="12"/>
      <c r="O37" s="12"/>
      <c r="P37" s="12"/>
      <c r="Q37" s="12">
        <v>250</v>
      </c>
      <c r="R37" s="12"/>
      <c r="S37" s="12"/>
      <c r="T37" s="12"/>
      <c r="U37" s="24">
        <v>250</v>
      </c>
      <c r="V37" s="12"/>
      <c r="W37" s="68">
        <f t="shared" si="24"/>
        <v>0</v>
      </c>
    </row>
    <row r="38" ht="29.1" customHeight="1" spans="1:23">
      <c r="A38" s="17"/>
      <c r="B38" s="13" t="s">
        <v>291</v>
      </c>
      <c r="C38" s="11" t="s">
        <v>292</v>
      </c>
      <c r="D38" s="11" t="s">
        <v>31</v>
      </c>
      <c r="E38" s="22">
        <v>60</v>
      </c>
      <c r="F38" s="12">
        <f t="shared" si="19"/>
        <v>60</v>
      </c>
      <c r="G38" s="12">
        <f t="shared" si="20"/>
        <v>0</v>
      </c>
      <c r="H38" s="12">
        <f t="shared" si="21"/>
        <v>0</v>
      </c>
      <c r="I38" s="12">
        <f t="shared" si="22"/>
        <v>0</v>
      </c>
      <c r="J38" s="12">
        <f t="shared" si="23"/>
        <v>60</v>
      </c>
      <c r="K38" s="12"/>
      <c r="L38" s="12"/>
      <c r="M38" s="12"/>
      <c r="N38" s="12"/>
      <c r="O38" s="12"/>
      <c r="P38" s="12"/>
      <c r="Q38" s="12">
        <v>60</v>
      </c>
      <c r="R38" s="12"/>
      <c r="S38" s="12"/>
      <c r="T38" s="12"/>
      <c r="U38" s="79">
        <v>57.20631</v>
      </c>
      <c r="V38" s="12"/>
      <c r="W38" s="24">
        <f t="shared" si="24"/>
        <v>2.79369</v>
      </c>
    </row>
    <row r="39" ht="29.1" customHeight="1" spans="1:23">
      <c r="A39" s="17"/>
      <c r="B39" s="13" t="s">
        <v>293</v>
      </c>
      <c r="C39" s="11" t="s">
        <v>294</v>
      </c>
      <c r="D39" s="11" t="s">
        <v>31</v>
      </c>
      <c r="E39" s="22">
        <v>60</v>
      </c>
      <c r="F39" s="12">
        <f t="shared" si="19"/>
        <v>60</v>
      </c>
      <c r="G39" s="12">
        <f t="shared" si="20"/>
        <v>0</v>
      </c>
      <c r="H39" s="12">
        <f t="shared" si="21"/>
        <v>0</v>
      </c>
      <c r="I39" s="12">
        <f t="shared" si="22"/>
        <v>0</v>
      </c>
      <c r="J39" s="12">
        <f t="shared" si="23"/>
        <v>60</v>
      </c>
      <c r="K39" s="12"/>
      <c r="L39" s="12"/>
      <c r="M39" s="12"/>
      <c r="N39" s="12"/>
      <c r="O39" s="12"/>
      <c r="P39" s="12"/>
      <c r="Q39" s="12">
        <v>60</v>
      </c>
      <c r="R39" s="12"/>
      <c r="S39" s="12"/>
      <c r="T39" s="12"/>
      <c r="U39" s="24">
        <v>58.138131</v>
      </c>
      <c r="V39" s="12">
        <v>1.798</v>
      </c>
      <c r="W39" s="24">
        <f t="shared" si="24"/>
        <v>0.0638689999999986</v>
      </c>
    </row>
    <row r="40" ht="29.1" customHeight="1" spans="1:23">
      <c r="A40" s="17"/>
      <c r="B40" s="13" t="s">
        <v>295</v>
      </c>
      <c r="C40" s="11" t="s">
        <v>296</v>
      </c>
      <c r="D40" s="11" t="s">
        <v>31</v>
      </c>
      <c r="E40" s="22">
        <v>30</v>
      </c>
      <c r="F40" s="12">
        <f t="shared" si="19"/>
        <v>30</v>
      </c>
      <c r="G40" s="12">
        <f t="shared" si="20"/>
        <v>0</v>
      </c>
      <c r="H40" s="12">
        <f t="shared" si="21"/>
        <v>0</v>
      </c>
      <c r="I40" s="12">
        <f t="shared" si="22"/>
        <v>0</v>
      </c>
      <c r="J40" s="12">
        <f t="shared" si="23"/>
        <v>30</v>
      </c>
      <c r="K40" s="12"/>
      <c r="L40" s="12"/>
      <c r="M40" s="12"/>
      <c r="N40" s="12"/>
      <c r="O40" s="12"/>
      <c r="P40" s="12"/>
      <c r="Q40" s="12">
        <v>30</v>
      </c>
      <c r="R40" s="12"/>
      <c r="S40" s="12"/>
      <c r="T40" s="12"/>
      <c r="U40" s="24">
        <v>29.1</v>
      </c>
      <c r="V40" s="12">
        <v>0.9</v>
      </c>
      <c r="W40" s="68">
        <f t="shared" si="24"/>
        <v>-1.4432899320127e-15</v>
      </c>
    </row>
    <row r="41" ht="29.1" customHeight="1" spans="1:23">
      <c r="A41" s="17"/>
      <c r="B41" s="13" t="s">
        <v>297</v>
      </c>
      <c r="C41" s="11" t="s">
        <v>199</v>
      </c>
      <c r="D41" s="11" t="s">
        <v>31</v>
      </c>
      <c r="E41" s="22">
        <v>30</v>
      </c>
      <c r="F41" s="12">
        <f t="shared" si="19"/>
        <v>30</v>
      </c>
      <c r="G41" s="12">
        <f t="shared" si="20"/>
        <v>0</v>
      </c>
      <c r="H41" s="12">
        <f t="shared" si="21"/>
        <v>0</v>
      </c>
      <c r="I41" s="12">
        <f t="shared" si="22"/>
        <v>30</v>
      </c>
      <c r="J41" s="12">
        <f t="shared" si="23"/>
        <v>0</v>
      </c>
      <c r="K41" s="12"/>
      <c r="L41" s="12"/>
      <c r="M41" s="12"/>
      <c r="N41" s="12"/>
      <c r="O41" s="12">
        <v>30</v>
      </c>
      <c r="P41" s="12"/>
      <c r="Q41" s="12"/>
      <c r="R41" s="12"/>
      <c r="S41" s="12"/>
      <c r="T41" s="12"/>
      <c r="U41" s="24">
        <v>29.1</v>
      </c>
      <c r="V41" s="12">
        <v>0.9</v>
      </c>
      <c r="W41" s="68">
        <f t="shared" si="24"/>
        <v>-1.4432899320127e-15</v>
      </c>
    </row>
    <row r="42" ht="29.1" customHeight="1" spans="1:23">
      <c r="A42" s="17"/>
      <c r="B42" s="13" t="s">
        <v>298</v>
      </c>
      <c r="C42" s="11" t="s">
        <v>201</v>
      </c>
      <c r="D42" s="11" t="s">
        <v>31</v>
      </c>
      <c r="E42" s="22">
        <v>30</v>
      </c>
      <c r="F42" s="12">
        <f t="shared" si="19"/>
        <v>30</v>
      </c>
      <c r="G42" s="12">
        <f t="shared" si="20"/>
        <v>0</v>
      </c>
      <c r="H42" s="12">
        <f t="shared" si="21"/>
        <v>0</v>
      </c>
      <c r="I42" s="12">
        <f t="shared" si="22"/>
        <v>30</v>
      </c>
      <c r="J42" s="12">
        <f t="shared" si="23"/>
        <v>0</v>
      </c>
      <c r="K42" s="12"/>
      <c r="L42" s="12"/>
      <c r="M42" s="12"/>
      <c r="N42" s="12"/>
      <c r="O42" s="12">
        <v>30</v>
      </c>
      <c r="P42" s="12"/>
      <c r="Q42" s="12"/>
      <c r="R42" s="12"/>
      <c r="S42" s="12"/>
      <c r="T42" s="12"/>
      <c r="U42" s="12">
        <v>29.1</v>
      </c>
      <c r="V42" s="12">
        <v>0.9</v>
      </c>
      <c r="W42" s="68">
        <f t="shared" si="24"/>
        <v>-1.4432899320127e-15</v>
      </c>
    </row>
    <row r="43" ht="29.1" customHeight="1" spans="1:23">
      <c r="A43" s="17"/>
      <c r="B43" s="13" t="s">
        <v>299</v>
      </c>
      <c r="C43" s="11" t="s">
        <v>300</v>
      </c>
      <c r="D43" s="11" t="s">
        <v>31</v>
      </c>
      <c r="E43" s="22">
        <v>30</v>
      </c>
      <c r="F43" s="12">
        <f t="shared" si="19"/>
        <v>30</v>
      </c>
      <c r="G43" s="12">
        <f t="shared" si="20"/>
        <v>0</v>
      </c>
      <c r="H43" s="12">
        <f t="shared" si="21"/>
        <v>0</v>
      </c>
      <c r="I43" s="12">
        <f t="shared" si="22"/>
        <v>30</v>
      </c>
      <c r="J43" s="12">
        <f t="shared" si="23"/>
        <v>0</v>
      </c>
      <c r="K43" s="12"/>
      <c r="L43" s="12"/>
      <c r="M43" s="12"/>
      <c r="N43" s="12"/>
      <c r="O43" s="12">
        <v>30</v>
      </c>
      <c r="P43" s="12"/>
      <c r="Q43" s="12"/>
      <c r="R43" s="12"/>
      <c r="S43" s="12"/>
      <c r="T43" s="12"/>
      <c r="U43" s="12">
        <v>29.1</v>
      </c>
      <c r="V43" s="12">
        <v>0.9</v>
      </c>
      <c r="W43" s="68">
        <f t="shared" si="24"/>
        <v>-1.4432899320127e-15</v>
      </c>
    </row>
    <row r="44" ht="29.1" customHeight="1" spans="1:23">
      <c r="A44" s="17"/>
      <c r="B44" s="13" t="s">
        <v>301</v>
      </c>
      <c r="C44" s="11" t="s">
        <v>205</v>
      </c>
      <c r="D44" s="11" t="s">
        <v>31</v>
      </c>
      <c r="E44" s="22">
        <v>30</v>
      </c>
      <c r="F44" s="12">
        <f t="shared" si="19"/>
        <v>30</v>
      </c>
      <c r="G44" s="12">
        <f t="shared" si="20"/>
        <v>0</v>
      </c>
      <c r="H44" s="12">
        <f t="shared" si="21"/>
        <v>0</v>
      </c>
      <c r="I44" s="12">
        <f t="shared" si="22"/>
        <v>30</v>
      </c>
      <c r="J44" s="12">
        <f t="shared" si="23"/>
        <v>0</v>
      </c>
      <c r="K44" s="12"/>
      <c r="L44" s="12"/>
      <c r="M44" s="12"/>
      <c r="N44" s="12"/>
      <c r="O44" s="12">
        <v>30</v>
      </c>
      <c r="P44" s="12"/>
      <c r="Q44" s="12"/>
      <c r="R44" s="12"/>
      <c r="S44" s="12"/>
      <c r="T44" s="12"/>
      <c r="U44" s="12">
        <v>29.1</v>
      </c>
      <c r="V44" s="12">
        <v>0.9</v>
      </c>
      <c r="W44" s="68">
        <f t="shared" si="24"/>
        <v>-1.4432899320127e-15</v>
      </c>
    </row>
    <row r="45" ht="29.1" customHeight="1" spans="1:23">
      <c r="A45" s="17"/>
      <c r="B45" s="13" t="s">
        <v>302</v>
      </c>
      <c r="C45" s="11" t="s">
        <v>209</v>
      </c>
      <c r="D45" s="11" t="s">
        <v>31</v>
      </c>
      <c r="E45" s="22">
        <v>30</v>
      </c>
      <c r="F45" s="12">
        <f t="shared" si="19"/>
        <v>30</v>
      </c>
      <c r="G45" s="12">
        <f t="shared" si="20"/>
        <v>0</v>
      </c>
      <c r="H45" s="12">
        <f t="shared" si="21"/>
        <v>0</v>
      </c>
      <c r="I45" s="12">
        <f t="shared" si="22"/>
        <v>30</v>
      </c>
      <c r="J45" s="12">
        <f t="shared" si="23"/>
        <v>0</v>
      </c>
      <c r="K45" s="12"/>
      <c r="L45" s="12"/>
      <c r="M45" s="12"/>
      <c r="N45" s="12"/>
      <c r="O45" s="12">
        <v>30</v>
      </c>
      <c r="P45" s="12"/>
      <c r="Q45" s="12"/>
      <c r="R45" s="12"/>
      <c r="S45" s="12"/>
      <c r="T45" s="12"/>
      <c r="U45" s="12">
        <v>29.1</v>
      </c>
      <c r="V45" s="12">
        <v>0.9</v>
      </c>
      <c r="W45" s="68">
        <f t="shared" si="24"/>
        <v>-1.4432899320127e-15</v>
      </c>
    </row>
    <row r="46" ht="29.1" customHeight="1" spans="1:23">
      <c r="A46" s="17"/>
      <c r="B46" s="13" t="s">
        <v>303</v>
      </c>
      <c r="C46" s="11" t="s">
        <v>211</v>
      </c>
      <c r="D46" s="11" t="s">
        <v>31</v>
      </c>
      <c r="E46" s="22">
        <v>30</v>
      </c>
      <c r="F46" s="12">
        <f t="shared" si="19"/>
        <v>30</v>
      </c>
      <c r="G46" s="12">
        <f t="shared" si="20"/>
        <v>0</v>
      </c>
      <c r="H46" s="12">
        <f t="shared" si="21"/>
        <v>0</v>
      </c>
      <c r="I46" s="12">
        <f t="shared" si="22"/>
        <v>30</v>
      </c>
      <c r="J46" s="12">
        <f t="shared" si="23"/>
        <v>0</v>
      </c>
      <c r="K46" s="12"/>
      <c r="L46" s="12"/>
      <c r="M46" s="12"/>
      <c r="N46" s="12"/>
      <c r="O46" s="12">
        <v>30</v>
      </c>
      <c r="P46" s="12"/>
      <c r="Q46" s="12"/>
      <c r="R46" s="12"/>
      <c r="S46" s="12"/>
      <c r="T46" s="12"/>
      <c r="U46" s="12">
        <v>28.42682</v>
      </c>
      <c r="V46" s="12">
        <v>0.87918</v>
      </c>
      <c r="W46" s="24">
        <v>0.694000000000001</v>
      </c>
    </row>
    <row r="47" ht="29.1" customHeight="1" spans="1:23">
      <c r="A47" s="17"/>
      <c r="B47" s="13" t="s">
        <v>304</v>
      </c>
      <c r="C47" s="11" t="s">
        <v>213</v>
      </c>
      <c r="D47" s="11" t="s">
        <v>31</v>
      </c>
      <c r="E47" s="22">
        <v>30</v>
      </c>
      <c r="F47" s="12">
        <f t="shared" si="19"/>
        <v>30</v>
      </c>
      <c r="G47" s="12">
        <f t="shared" si="20"/>
        <v>0</v>
      </c>
      <c r="H47" s="12">
        <f t="shared" si="21"/>
        <v>0</v>
      </c>
      <c r="I47" s="12">
        <f t="shared" si="22"/>
        <v>30</v>
      </c>
      <c r="J47" s="12">
        <f t="shared" si="23"/>
        <v>0</v>
      </c>
      <c r="K47" s="12"/>
      <c r="L47" s="12"/>
      <c r="M47" s="12"/>
      <c r="N47" s="12"/>
      <c r="O47" s="12">
        <v>30</v>
      </c>
      <c r="P47" s="12"/>
      <c r="Q47" s="12"/>
      <c r="R47" s="12"/>
      <c r="S47" s="12"/>
      <c r="T47" s="12"/>
      <c r="U47" s="12">
        <v>29</v>
      </c>
      <c r="V47" s="12">
        <v>0.9</v>
      </c>
      <c r="W47" s="68">
        <f t="shared" ref="W47:W52" si="25">F47-U47-V47</f>
        <v>0.1</v>
      </c>
    </row>
    <row r="48" ht="29.1" customHeight="1" spans="1:23">
      <c r="A48" s="17"/>
      <c r="B48" s="13" t="s">
        <v>305</v>
      </c>
      <c r="C48" s="11" t="s">
        <v>217</v>
      </c>
      <c r="D48" s="11" t="s">
        <v>31</v>
      </c>
      <c r="E48" s="22">
        <v>30</v>
      </c>
      <c r="F48" s="12">
        <f t="shared" si="19"/>
        <v>30</v>
      </c>
      <c r="G48" s="12">
        <f t="shared" si="20"/>
        <v>0</v>
      </c>
      <c r="H48" s="12">
        <f t="shared" si="21"/>
        <v>0</v>
      </c>
      <c r="I48" s="12">
        <f t="shared" si="22"/>
        <v>30</v>
      </c>
      <c r="J48" s="12">
        <f t="shared" si="23"/>
        <v>0</v>
      </c>
      <c r="K48" s="12"/>
      <c r="L48" s="12"/>
      <c r="M48" s="12"/>
      <c r="N48" s="12"/>
      <c r="O48" s="22">
        <v>30</v>
      </c>
      <c r="P48" s="22"/>
      <c r="Q48" s="12"/>
      <c r="R48" s="12"/>
      <c r="S48" s="12"/>
      <c r="T48" s="12"/>
      <c r="U48" s="80">
        <v>29.1</v>
      </c>
      <c r="V48" s="12">
        <v>0.9</v>
      </c>
      <c r="W48" s="68">
        <v>-1.33226762955019e-15</v>
      </c>
    </row>
    <row r="49" ht="29.1" customHeight="1" spans="1:25">
      <c r="A49" s="17"/>
      <c r="B49" s="13" t="s">
        <v>306</v>
      </c>
      <c r="C49" s="13" t="s">
        <v>222</v>
      </c>
      <c r="D49" s="13" t="s">
        <v>31</v>
      </c>
      <c r="E49" s="12">
        <v>30</v>
      </c>
      <c r="F49" s="12">
        <f t="shared" si="19"/>
        <v>30</v>
      </c>
      <c r="G49" s="12">
        <f t="shared" si="20"/>
        <v>0</v>
      </c>
      <c r="H49" s="12">
        <f t="shared" si="21"/>
        <v>0</v>
      </c>
      <c r="I49" s="12">
        <f t="shared" si="22"/>
        <v>30</v>
      </c>
      <c r="J49" s="12">
        <f t="shared" si="23"/>
        <v>0</v>
      </c>
      <c r="K49" s="12"/>
      <c r="L49" s="12"/>
      <c r="M49" s="12"/>
      <c r="N49" s="12"/>
      <c r="O49" s="12">
        <v>30</v>
      </c>
      <c r="P49" s="12"/>
      <c r="Q49" s="12"/>
      <c r="R49" s="12"/>
      <c r="S49" s="12"/>
      <c r="T49" s="12"/>
      <c r="U49" s="12">
        <v>28.628529</v>
      </c>
      <c r="V49" s="12">
        <v>0.885425</v>
      </c>
      <c r="W49" s="24">
        <v>0.486046</v>
      </c>
    </row>
    <row r="50" ht="29.1" customHeight="1" spans="1:25">
      <c r="A50" s="17"/>
      <c r="B50" s="13" t="s">
        <v>307</v>
      </c>
      <c r="C50" s="13" t="s">
        <v>220</v>
      </c>
      <c r="D50" s="13" t="s">
        <v>31</v>
      </c>
      <c r="E50" s="12">
        <v>30</v>
      </c>
      <c r="F50" s="12">
        <f t="shared" si="19"/>
        <v>30</v>
      </c>
      <c r="G50" s="12">
        <f t="shared" si="20"/>
        <v>0</v>
      </c>
      <c r="H50" s="12">
        <f t="shared" si="21"/>
        <v>0</v>
      </c>
      <c r="I50" s="12">
        <f t="shared" si="22"/>
        <v>30</v>
      </c>
      <c r="J50" s="12">
        <f t="shared" si="23"/>
        <v>0</v>
      </c>
      <c r="K50" s="12"/>
      <c r="L50" s="12"/>
      <c r="M50" s="12"/>
      <c r="N50" s="12"/>
      <c r="O50" s="12">
        <v>30</v>
      </c>
      <c r="P50" s="12"/>
      <c r="Q50" s="12"/>
      <c r="R50" s="12"/>
      <c r="S50" s="12"/>
      <c r="T50" s="12"/>
      <c r="U50" s="12">
        <v>29.1</v>
      </c>
      <c r="V50" s="12">
        <v>0.9</v>
      </c>
      <c r="W50" s="68">
        <f t="shared" si="25"/>
        <v>-1.4432899320127e-15</v>
      </c>
    </row>
    <row r="51" ht="29.1" customHeight="1" spans="1:25">
      <c r="A51" s="17"/>
      <c r="B51" s="13" t="s">
        <v>308</v>
      </c>
      <c r="C51" s="13" t="s">
        <v>170</v>
      </c>
      <c r="D51" s="13" t="s">
        <v>31</v>
      </c>
      <c r="E51" s="12">
        <v>30</v>
      </c>
      <c r="F51" s="12">
        <f t="shared" si="19"/>
        <v>30</v>
      </c>
      <c r="G51" s="12">
        <f t="shared" si="20"/>
        <v>0</v>
      </c>
      <c r="H51" s="12">
        <f t="shared" si="21"/>
        <v>0</v>
      </c>
      <c r="I51" s="12">
        <f t="shared" si="22"/>
        <v>30</v>
      </c>
      <c r="J51" s="12">
        <f t="shared" si="23"/>
        <v>0</v>
      </c>
      <c r="K51" s="12"/>
      <c r="L51" s="12"/>
      <c r="M51" s="12"/>
      <c r="N51" s="12"/>
      <c r="O51" s="12">
        <v>30</v>
      </c>
      <c r="P51" s="12"/>
      <c r="Q51" s="12"/>
      <c r="R51" s="12"/>
      <c r="S51" s="12"/>
      <c r="T51" s="12"/>
      <c r="U51" s="12">
        <v>28.914255</v>
      </c>
      <c r="V51" s="12">
        <v>0.894255</v>
      </c>
      <c r="W51" s="81">
        <f t="shared" si="25"/>
        <v>0.191489999999999</v>
      </c>
      <c r="Y51">
        <v>21</v>
      </c>
    </row>
    <row r="52" s="27" customFormat="1" ht="29.1" customHeight="1" spans="1:25">
      <c r="A52" s="82"/>
      <c r="B52" s="13" t="s">
        <v>309</v>
      </c>
      <c r="C52" s="13"/>
      <c r="D52" s="13" t="s">
        <v>60</v>
      </c>
      <c r="E52" s="12">
        <v>34</v>
      </c>
      <c r="F52" s="12">
        <f t="shared" si="19"/>
        <v>34</v>
      </c>
      <c r="G52" s="12">
        <f t="shared" si="20"/>
        <v>0</v>
      </c>
      <c r="H52" s="12">
        <f t="shared" si="21"/>
        <v>34</v>
      </c>
      <c r="I52" s="12">
        <f t="shared" si="22"/>
        <v>0</v>
      </c>
      <c r="J52" s="12">
        <f t="shared" si="23"/>
        <v>0</v>
      </c>
      <c r="K52" s="12"/>
      <c r="L52" s="12"/>
      <c r="M52" s="12"/>
      <c r="N52" s="12">
        <v>34</v>
      </c>
      <c r="O52" s="12"/>
      <c r="P52" s="12"/>
      <c r="Q52" s="12"/>
      <c r="R52" s="12"/>
      <c r="S52" s="12"/>
      <c r="T52" s="12"/>
      <c r="U52" s="12">
        <v>32.98</v>
      </c>
      <c r="V52" s="12">
        <v>1.02</v>
      </c>
      <c r="W52" s="68">
        <f t="shared" si="25"/>
        <v>3.10862446895044e-15</v>
      </c>
    </row>
    <row r="53" s="27" customFormat="1" ht="26.1" customHeight="1" spans="1:25">
      <c r="A53" s="13" t="s">
        <v>117</v>
      </c>
      <c r="B53" s="13"/>
      <c r="C53" s="13"/>
      <c r="D53" s="13"/>
      <c r="E53" s="12">
        <f t="shared" ref="E53:K53" si="26">SUM(E36:E52)</f>
        <v>974</v>
      </c>
      <c r="F53" s="12">
        <f t="shared" si="26"/>
        <v>974</v>
      </c>
      <c r="G53" s="12">
        <f t="shared" si="26"/>
        <v>150</v>
      </c>
      <c r="H53" s="12">
        <f t="shared" si="26"/>
        <v>34</v>
      </c>
      <c r="I53" s="12">
        <f t="shared" si="26"/>
        <v>330</v>
      </c>
      <c r="J53" s="12">
        <f t="shared" si="26"/>
        <v>460</v>
      </c>
      <c r="K53" s="12">
        <f t="shared" si="26"/>
        <v>150</v>
      </c>
      <c r="L53" s="12">
        <f t="shared" ref="L53:W53" si="27">SUM(L36:L52)</f>
        <v>0</v>
      </c>
      <c r="M53" s="12">
        <f t="shared" si="27"/>
        <v>0</v>
      </c>
      <c r="N53" s="12">
        <f t="shared" si="27"/>
        <v>34</v>
      </c>
      <c r="O53" s="12">
        <f t="shared" si="27"/>
        <v>330</v>
      </c>
      <c r="P53" s="12">
        <f t="shared" si="27"/>
        <v>0</v>
      </c>
      <c r="Q53" s="12">
        <f t="shared" si="27"/>
        <v>460</v>
      </c>
      <c r="R53" s="12">
        <f t="shared" si="27"/>
        <v>0</v>
      </c>
      <c r="S53" s="12">
        <f t="shared" si="27"/>
        <v>0</v>
      </c>
      <c r="T53" s="12">
        <f t="shared" si="27"/>
        <v>0</v>
      </c>
      <c r="U53" s="12">
        <f t="shared" si="27"/>
        <v>949.036456</v>
      </c>
      <c r="V53" s="12">
        <f t="shared" si="27"/>
        <v>19.85336</v>
      </c>
      <c r="W53" s="12">
        <f t="shared" si="27"/>
        <v>5.11018399999999</v>
      </c>
    </row>
    <row r="54" s="27" customFormat="1" ht="27" customHeight="1" spans="1:25">
      <c r="A54" s="83" t="s">
        <v>230</v>
      </c>
      <c r="B54" s="13" t="s">
        <v>310</v>
      </c>
      <c r="C54" s="24"/>
      <c r="D54" s="11" t="s">
        <v>31</v>
      </c>
      <c r="E54" s="12">
        <v>20</v>
      </c>
      <c r="F54" s="12">
        <f>G54+H54+I54+J54</f>
        <v>20</v>
      </c>
      <c r="G54" s="12">
        <f>K54+L54+R54</f>
        <v>0</v>
      </c>
      <c r="H54" s="12">
        <f>M54+N54+S54</f>
        <v>0</v>
      </c>
      <c r="I54" s="12">
        <f>O54+P54</f>
        <v>0</v>
      </c>
      <c r="J54" s="12">
        <f>Q54</f>
        <v>20</v>
      </c>
      <c r="K54" s="12"/>
      <c r="L54" s="12"/>
      <c r="M54" s="12"/>
      <c r="N54" s="12"/>
      <c r="O54" s="12"/>
      <c r="P54" s="12"/>
      <c r="Q54" s="12">
        <v>20</v>
      </c>
      <c r="R54" s="12"/>
      <c r="S54" s="12"/>
      <c r="T54" s="12"/>
      <c r="U54" s="12"/>
      <c r="V54" s="12"/>
      <c r="W54" s="84">
        <f>F54-U54-V54</f>
        <v>20</v>
      </c>
    </row>
    <row r="55" s="27" customFormat="1" ht="32.1" customHeight="1" spans="1:25">
      <c r="A55" s="75" t="s">
        <v>117</v>
      </c>
      <c r="B55" s="75"/>
      <c r="C55" s="75"/>
      <c r="D55" s="76"/>
      <c r="E55" s="12">
        <f t="shared" ref="E55:Q55" si="28">E54</f>
        <v>20</v>
      </c>
      <c r="F55" s="12">
        <f t="shared" si="28"/>
        <v>20</v>
      </c>
      <c r="G55" s="12">
        <f t="shared" si="28"/>
        <v>0</v>
      </c>
      <c r="H55" s="12">
        <f t="shared" si="28"/>
        <v>0</v>
      </c>
      <c r="I55" s="12">
        <f t="shared" si="28"/>
        <v>0</v>
      </c>
      <c r="J55" s="12">
        <f t="shared" si="28"/>
        <v>20</v>
      </c>
      <c r="K55" s="12">
        <f t="shared" si="28"/>
        <v>0</v>
      </c>
      <c r="L55" s="12">
        <f t="shared" si="28"/>
        <v>0</v>
      </c>
      <c r="M55" s="12">
        <f t="shared" si="28"/>
        <v>0</v>
      </c>
      <c r="N55" s="12">
        <f t="shared" si="28"/>
        <v>0</v>
      </c>
      <c r="O55" s="12">
        <f t="shared" si="28"/>
        <v>0</v>
      </c>
      <c r="P55" s="12">
        <f t="shared" si="28"/>
        <v>0</v>
      </c>
      <c r="Q55" s="12">
        <f t="shared" si="28"/>
        <v>20</v>
      </c>
      <c r="R55" s="12"/>
      <c r="S55" s="12"/>
      <c r="T55" s="12"/>
      <c r="U55" s="12"/>
      <c r="V55" s="12"/>
      <c r="W55" s="84">
        <f>F55-U55-V55</f>
        <v>20</v>
      </c>
    </row>
    <row r="56" ht="59.1" customHeight="1" spans="1:25">
      <c r="A56" s="25"/>
      <c r="B56" s="8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86"/>
      <c r="W56" s="87"/>
    </row>
  </sheetData>
  <mergeCells count="23">
    <mergeCell ref="A1:W1"/>
    <mergeCell ref="A2:B2"/>
    <mergeCell ref="E2:S2"/>
    <mergeCell ref="E3:T3"/>
    <mergeCell ref="F4:J4"/>
    <mergeCell ref="R4:S4"/>
    <mergeCell ref="A6:D6"/>
    <mergeCell ref="A30:D30"/>
    <mergeCell ref="A35:D35"/>
    <mergeCell ref="A53:D53"/>
    <mergeCell ref="A55:D55"/>
    <mergeCell ref="A56:W56"/>
    <mergeCell ref="A3:A5"/>
    <mergeCell ref="A7:A21"/>
    <mergeCell ref="A31:A34"/>
    <mergeCell ref="A36:A52"/>
    <mergeCell ref="B3:B5"/>
    <mergeCell ref="C3:C5"/>
    <mergeCell ref="D3:D5"/>
    <mergeCell ref="E4:E5"/>
    <mergeCell ref="U3:U5"/>
    <mergeCell ref="V3:V5"/>
    <mergeCell ref="W3:W5"/>
  </mergeCells>
  <printOptions horizontalCentered="1"/>
  <pageMargins left="0.751388888888889" right="0.751388888888889" top="1" bottom="1" header="0.5" footer="0.5"/>
  <pageSetup paperSize="8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6"/>
  <sheetViews>
    <sheetView tabSelected="1" topLeftCell="A8" workbookViewId="0">
      <selection activeCell="E23" sqref="E23"/>
    </sheetView>
  </sheetViews>
  <sheetFormatPr defaultColWidth="9" defaultRowHeight="13.5" outlineLevelCol="4"/>
  <cols>
    <col min="1" max="1" width="14.125" customWidth="1"/>
    <col min="2" max="2" width="42.625" style="1" customWidth="1"/>
    <col min="3" max="3" width="22.375" customWidth="1"/>
    <col min="4" max="4" width="10.5" customWidth="1"/>
    <col min="5" max="5" width="22.5" customWidth="1"/>
    <col min="6" max="6" width="20.75" customWidth="1"/>
  </cols>
  <sheetData>
    <row r="1" ht="48" customHeight="1" spans="1:5">
      <c r="A1" s="2" t="s">
        <v>311</v>
      </c>
      <c r="B1" s="2"/>
      <c r="C1" s="2"/>
      <c r="D1" s="2"/>
      <c r="E1" s="2"/>
    </row>
    <row r="2" ht="18" customHeight="1" spans="1:5">
      <c r="A2" s="3"/>
      <c r="B2" s="3"/>
      <c r="C2" s="3"/>
      <c r="D2" s="4"/>
      <c r="E2" s="4"/>
    </row>
    <row r="3" ht="24" customHeight="1" spans="1:5">
      <c r="A3" s="5" t="s">
        <v>4</v>
      </c>
      <c r="B3" s="5" t="s">
        <v>5</v>
      </c>
      <c r="C3" s="5" t="s">
        <v>6</v>
      </c>
      <c r="D3" s="5" t="s">
        <v>7</v>
      </c>
      <c r="E3" s="6" t="s">
        <v>312</v>
      </c>
    </row>
    <row r="4" ht="48.95" customHeight="1" spans="1:5">
      <c r="A4" s="7"/>
      <c r="B4" s="7"/>
      <c r="C4" s="7"/>
      <c r="D4" s="7"/>
      <c r="E4" s="8"/>
    </row>
    <row r="5" ht="29.1" customHeight="1" spans="1:5">
      <c r="A5" s="7"/>
      <c r="B5" s="7"/>
      <c r="C5" s="7"/>
      <c r="D5" s="7"/>
      <c r="E5" s="9"/>
    </row>
    <row r="6" ht="47.1" customHeight="1" spans="1:5">
      <c r="A6" s="10" t="s">
        <v>64</v>
      </c>
      <c r="B6" s="11" t="s">
        <v>313</v>
      </c>
      <c r="C6" s="11" t="s">
        <v>246</v>
      </c>
      <c r="D6" s="11" t="s">
        <v>67</v>
      </c>
      <c r="E6" s="12">
        <v>1600</v>
      </c>
    </row>
    <row r="7" ht="47.1" customHeight="1" spans="1:5">
      <c r="A7" s="10"/>
      <c r="B7" s="11" t="s">
        <v>314</v>
      </c>
      <c r="C7" s="11" t="s">
        <v>246</v>
      </c>
      <c r="D7" s="11" t="s">
        <v>67</v>
      </c>
      <c r="E7" s="12">
        <v>300</v>
      </c>
    </row>
    <row r="8" ht="47.1" customHeight="1" spans="1:5">
      <c r="A8" s="10"/>
      <c r="B8" s="11" t="s">
        <v>315</v>
      </c>
      <c r="C8" s="11" t="s">
        <v>316</v>
      </c>
      <c r="D8" s="11" t="s">
        <v>67</v>
      </c>
      <c r="E8" s="12">
        <v>900</v>
      </c>
    </row>
    <row r="9" ht="47.1" customHeight="1" spans="1:5">
      <c r="A9" s="10"/>
      <c r="B9" s="13" t="s">
        <v>317</v>
      </c>
      <c r="C9" s="11" t="s">
        <v>272</v>
      </c>
      <c r="D9" s="11" t="s">
        <v>318</v>
      </c>
      <c r="E9" s="12">
        <v>200</v>
      </c>
    </row>
    <row r="10" ht="47.1" customHeight="1" spans="1:5">
      <c r="A10" s="10"/>
      <c r="B10" s="13" t="s">
        <v>319</v>
      </c>
      <c r="C10" s="11" t="s">
        <v>251</v>
      </c>
      <c r="D10" s="11" t="s">
        <v>320</v>
      </c>
      <c r="E10" s="12">
        <v>400</v>
      </c>
    </row>
    <row r="11" ht="47.1" customHeight="1" spans="1:5">
      <c r="A11" s="10"/>
      <c r="B11" s="13" t="s">
        <v>321</v>
      </c>
      <c r="C11" s="11" t="s">
        <v>322</v>
      </c>
      <c r="D11" s="11" t="s">
        <v>323</v>
      </c>
      <c r="E11" s="12">
        <v>630</v>
      </c>
    </row>
    <row r="12" ht="47.1" customHeight="1" spans="1:5">
      <c r="A12" s="10"/>
      <c r="B12" s="13" t="s">
        <v>324</v>
      </c>
      <c r="C12" s="13" t="s">
        <v>325</v>
      </c>
      <c r="D12" s="11" t="s">
        <v>259</v>
      </c>
      <c r="E12" s="12">
        <v>320</v>
      </c>
    </row>
    <row r="13" ht="47.1" customHeight="1" spans="1:5">
      <c r="A13" s="10"/>
      <c r="B13" s="13" t="s">
        <v>326</v>
      </c>
      <c r="C13" s="11" t="s">
        <v>327</v>
      </c>
      <c r="D13" s="11" t="s">
        <v>328</v>
      </c>
      <c r="E13" s="12">
        <v>230</v>
      </c>
    </row>
    <row r="14" ht="47.1" customHeight="1" spans="1:5">
      <c r="A14" s="10"/>
      <c r="B14" s="13" t="s">
        <v>329</v>
      </c>
      <c r="C14" s="11" t="s">
        <v>330</v>
      </c>
      <c r="D14" s="11" t="s">
        <v>331</v>
      </c>
      <c r="E14" s="12">
        <v>400</v>
      </c>
    </row>
    <row r="15" ht="47.1" customHeight="1" spans="1:5">
      <c r="A15" s="10"/>
      <c r="B15" s="11" t="s">
        <v>332</v>
      </c>
      <c r="C15" s="11" t="s">
        <v>265</v>
      </c>
      <c r="D15" s="11" t="s">
        <v>265</v>
      </c>
      <c r="E15" s="12">
        <v>1000</v>
      </c>
    </row>
    <row r="16" ht="47.1" customHeight="1" spans="1:5">
      <c r="A16" s="10"/>
      <c r="B16" s="11" t="s">
        <v>333</v>
      </c>
      <c r="C16" s="11" t="s">
        <v>334</v>
      </c>
      <c r="D16" s="11" t="s">
        <v>335</v>
      </c>
      <c r="E16" s="12">
        <v>500</v>
      </c>
    </row>
    <row r="17" ht="47.1" customHeight="1" spans="1:5">
      <c r="A17" s="10"/>
      <c r="B17" s="11" t="s">
        <v>336</v>
      </c>
      <c r="C17" s="14" t="s">
        <v>144</v>
      </c>
      <c r="D17" s="11" t="s">
        <v>144</v>
      </c>
      <c r="E17" s="12">
        <v>500</v>
      </c>
    </row>
    <row r="18" ht="47.1" customHeight="1" spans="1:5">
      <c r="A18" s="10"/>
      <c r="B18" s="11" t="s">
        <v>337</v>
      </c>
      <c r="C18" s="11" t="s">
        <v>338</v>
      </c>
      <c r="D18" s="11" t="s">
        <v>339</v>
      </c>
      <c r="E18" s="12">
        <v>450</v>
      </c>
    </row>
    <row r="19" ht="47.1" customHeight="1" spans="1:5">
      <c r="A19" s="10"/>
      <c r="B19" s="11" t="s">
        <v>340</v>
      </c>
      <c r="C19" s="11" t="s">
        <v>341</v>
      </c>
      <c r="D19" s="15" t="s">
        <v>259</v>
      </c>
      <c r="E19" s="12">
        <v>146</v>
      </c>
    </row>
    <row r="20" ht="47.1" customHeight="1" spans="1:5">
      <c r="A20" s="10"/>
      <c r="B20" s="11" t="s">
        <v>342</v>
      </c>
      <c r="C20" s="11" t="s">
        <v>343</v>
      </c>
      <c r="D20" s="15" t="s">
        <v>60</v>
      </c>
      <c r="E20" s="12">
        <v>45</v>
      </c>
    </row>
    <row r="21" ht="47.1" customHeight="1" spans="1:5">
      <c r="A21" s="10"/>
      <c r="B21" s="11" t="s">
        <v>344</v>
      </c>
      <c r="C21" s="11" t="s">
        <v>345</v>
      </c>
      <c r="D21" s="15" t="s">
        <v>67</v>
      </c>
      <c r="E21" s="12">
        <v>60</v>
      </c>
    </row>
    <row r="22" ht="47.1" customHeight="1" spans="1:5">
      <c r="A22" s="10"/>
      <c r="B22" s="11" t="s">
        <v>346</v>
      </c>
      <c r="C22" s="11" t="s">
        <v>246</v>
      </c>
      <c r="D22" s="15" t="s">
        <v>67</v>
      </c>
      <c r="E22" s="12">
        <v>645.3</v>
      </c>
    </row>
    <row r="23" ht="47.1" customHeight="1" spans="1:5">
      <c r="A23" s="10"/>
      <c r="B23" s="16" t="s">
        <v>347</v>
      </c>
      <c r="C23" s="11" t="s">
        <v>246</v>
      </c>
      <c r="D23" s="15" t="s">
        <v>348</v>
      </c>
      <c r="E23" s="12">
        <v>1067</v>
      </c>
    </row>
    <row r="24" ht="36" customHeight="1" spans="1:5">
      <c r="A24" s="17" t="s">
        <v>187</v>
      </c>
      <c r="B24" s="18" t="s">
        <v>349</v>
      </c>
      <c r="C24" s="18" t="s">
        <v>246</v>
      </c>
      <c r="D24" s="18" t="s">
        <v>63</v>
      </c>
      <c r="E24" s="19">
        <v>4000</v>
      </c>
    </row>
    <row r="25" ht="36" customHeight="1" spans="1:5">
      <c r="A25" s="17"/>
      <c r="B25" s="11" t="s">
        <v>350</v>
      </c>
      <c r="C25" s="11" t="s">
        <v>246</v>
      </c>
      <c r="D25" s="18" t="s">
        <v>63</v>
      </c>
      <c r="E25" s="20">
        <v>200</v>
      </c>
    </row>
    <row r="26" ht="36" customHeight="1" spans="1:5">
      <c r="A26" s="17"/>
      <c r="B26" s="11" t="s">
        <v>351</v>
      </c>
      <c r="C26" s="11" t="s">
        <v>246</v>
      </c>
      <c r="D26" s="11" t="s">
        <v>67</v>
      </c>
      <c r="E26" s="20">
        <v>312</v>
      </c>
    </row>
    <row r="27" ht="36" customHeight="1" spans="1:5">
      <c r="A27" s="17"/>
      <c r="B27" s="11" t="s">
        <v>352</v>
      </c>
      <c r="C27" s="11" t="s">
        <v>246</v>
      </c>
      <c r="D27" s="11" t="s">
        <v>67</v>
      </c>
      <c r="E27" s="20">
        <v>20</v>
      </c>
    </row>
    <row r="28" ht="38.1" customHeight="1" spans="1:5">
      <c r="A28" s="21" t="s">
        <v>286</v>
      </c>
      <c r="B28" s="14" t="s">
        <v>353</v>
      </c>
      <c r="C28" s="11" t="s">
        <v>354</v>
      </c>
      <c r="D28" s="11" t="s">
        <v>355</v>
      </c>
      <c r="E28" s="22">
        <v>60</v>
      </c>
    </row>
    <row r="29" ht="38.1" customHeight="1" spans="1:5">
      <c r="A29" s="17"/>
      <c r="B29" s="14" t="s">
        <v>356</v>
      </c>
      <c r="C29" s="11" t="s">
        <v>357</v>
      </c>
      <c r="D29" s="11" t="s">
        <v>265</v>
      </c>
      <c r="E29" s="22">
        <v>60</v>
      </c>
    </row>
    <row r="30" ht="38.1" customHeight="1" spans="1:5">
      <c r="A30" s="17"/>
      <c r="B30" s="14" t="s">
        <v>358</v>
      </c>
      <c r="C30" s="11" t="s">
        <v>359</v>
      </c>
      <c r="D30" s="11" t="s">
        <v>360</v>
      </c>
      <c r="E30" s="22">
        <v>60</v>
      </c>
    </row>
    <row r="31" ht="38.1" customHeight="1" spans="1:5">
      <c r="A31" s="17"/>
      <c r="B31" s="14" t="s">
        <v>361</v>
      </c>
      <c r="C31" s="11" t="s">
        <v>362</v>
      </c>
      <c r="D31" s="11" t="s">
        <v>328</v>
      </c>
      <c r="E31" s="22">
        <v>60</v>
      </c>
    </row>
    <row r="32" ht="38.1" customHeight="1" spans="1:5">
      <c r="A32" s="17"/>
      <c r="B32" s="14" t="s">
        <v>363</v>
      </c>
      <c r="C32" s="11" t="s">
        <v>364</v>
      </c>
      <c r="D32" s="11" t="s">
        <v>348</v>
      </c>
      <c r="E32" s="22">
        <v>56</v>
      </c>
    </row>
    <row r="33" ht="38.1" customHeight="1" spans="1:5">
      <c r="A33" s="17"/>
      <c r="B33" s="14" t="s">
        <v>365</v>
      </c>
      <c r="C33" s="11" t="s">
        <v>366</v>
      </c>
      <c r="D33" s="11" t="s">
        <v>360</v>
      </c>
      <c r="E33" s="22">
        <v>50</v>
      </c>
    </row>
    <row r="34" ht="38.1" customHeight="1" spans="1:5">
      <c r="A34" s="17"/>
      <c r="B34" s="14" t="s">
        <v>367</v>
      </c>
      <c r="C34" s="11" t="s">
        <v>368</v>
      </c>
      <c r="D34" s="11" t="s">
        <v>259</v>
      </c>
      <c r="E34" s="22">
        <v>48</v>
      </c>
    </row>
    <row r="35" ht="38.1" customHeight="1" spans="1:5">
      <c r="A35" s="17"/>
      <c r="B35" s="14" t="s">
        <v>369</v>
      </c>
      <c r="C35" s="11" t="s">
        <v>370</v>
      </c>
      <c r="D35" s="11" t="s">
        <v>371</v>
      </c>
      <c r="E35" s="22">
        <v>60</v>
      </c>
    </row>
    <row r="36" ht="38.1" customHeight="1" spans="1:5">
      <c r="A36" s="17"/>
      <c r="B36" s="14" t="s">
        <v>372</v>
      </c>
      <c r="C36" s="11" t="s">
        <v>373</v>
      </c>
      <c r="D36" s="11" t="s">
        <v>374</v>
      </c>
      <c r="E36" s="22">
        <v>60</v>
      </c>
    </row>
    <row r="37" ht="38.1" customHeight="1" spans="1:5">
      <c r="A37" s="17"/>
      <c r="B37" s="23" t="s">
        <v>375</v>
      </c>
      <c r="C37" s="11" t="s">
        <v>376</v>
      </c>
      <c r="D37" s="11" t="s">
        <v>328</v>
      </c>
      <c r="E37" s="22">
        <v>60</v>
      </c>
    </row>
    <row r="38" ht="38.1" customHeight="1" spans="1:5">
      <c r="A38" s="17"/>
      <c r="B38" s="23" t="s">
        <v>377</v>
      </c>
      <c r="C38" s="11" t="s">
        <v>378</v>
      </c>
      <c r="D38" s="11" t="s">
        <v>320</v>
      </c>
      <c r="E38" s="22">
        <v>60</v>
      </c>
    </row>
    <row r="39" ht="38.1" customHeight="1" spans="1:5">
      <c r="A39" s="17"/>
      <c r="B39" s="23" t="s">
        <v>379</v>
      </c>
      <c r="C39" s="11" t="s">
        <v>380</v>
      </c>
      <c r="D39" s="11" t="s">
        <v>381</v>
      </c>
      <c r="E39" s="22">
        <v>50</v>
      </c>
    </row>
    <row r="40" ht="38.1" customHeight="1" spans="1:5">
      <c r="A40" s="17"/>
      <c r="B40" s="11" t="s">
        <v>382</v>
      </c>
      <c r="C40" s="11" t="s">
        <v>383</v>
      </c>
      <c r="D40" s="11" t="s">
        <v>116</v>
      </c>
      <c r="E40" s="22">
        <v>400</v>
      </c>
    </row>
    <row r="41" ht="38.1" customHeight="1" spans="1:5">
      <c r="A41" s="17"/>
      <c r="B41" s="11" t="s">
        <v>384</v>
      </c>
      <c r="C41" s="11" t="s">
        <v>343</v>
      </c>
      <c r="D41" s="11" t="s">
        <v>60</v>
      </c>
      <c r="E41" s="22">
        <v>22</v>
      </c>
    </row>
    <row r="42" ht="38.1" customHeight="1" spans="1:5">
      <c r="A42" s="17"/>
      <c r="B42" s="11" t="s">
        <v>385</v>
      </c>
      <c r="C42" s="11" t="s">
        <v>386</v>
      </c>
      <c r="D42" s="11" t="s">
        <v>67</v>
      </c>
      <c r="E42" s="22">
        <v>800</v>
      </c>
    </row>
    <row r="43" ht="38.1" customHeight="1" spans="1:5">
      <c r="A43" s="17"/>
      <c r="B43" s="11" t="s">
        <v>387</v>
      </c>
      <c r="C43" s="11" t="s">
        <v>388</v>
      </c>
      <c r="D43" s="11" t="s">
        <v>67</v>
      </c>
      <c r="E43" s="24">
        <v>50</v>
      </c>
    </row>
    <row r="44" ht="38.1" customHeight="1" spans="1:5">
      <c r="A44" s="17"/>
      <c r="B44" s="11" t="s">
        <v>389</v>
      </c>
      <c r="C44" s="11" t="s">
        <v>390</v>
      </c>
      <c r="D44" s="11" t="s">
        <v>67</v>
      </c>
      <c r="E44" s="24">
        <v>50</v>
      </c>
    </row>
    <row r="45" ht="38.1" customHeight="1" spans="1:5">
      <c r="A45" s="17"/>
      <c r="B45" s="11" t="s">
        <v>391</v>
      </c>
      <c r="C45" s="14" t="s">
        <v>144</v>
      </c>
      <c r="D45" s="11" t="s">
        <v>144</v>
      </c>
      <c r="E45" s="22">
        <v>300</v>
      </c>
    </row>
    <row r="46" ht="59.1" customHeight="1" spans="1:5">
      <c r="A46" s="25"/>
      <c r="B46" s="25"/>
      <c r="C46" s="25"/>
      <c r="D46" s="25"/>
      <c r="E46" s="25"/>
    </row>
  </sheetData>
  <mergeCells count="11">
    <mergeCell ref="A1:E1"/>
    <mergeCell ref="A2:B2"/>
    <mergeCell ref="A46:E46"/>
    <mergeCell ref="A3:A5"/>
    <mergeCell ref="A6:A23"/>
    <mergeCell ref="A24:A27"/>
    <mergeCell ref="A28:A45"/>
    <mergeCell ref="B3:B5"/>
    <mergeCell ref="C3:C5"/>
    <mergeCell ref="D3:D5"/>
    <mergeCell ref="E3:E5"/>
  </mergeCells>
  <printOptions horizontalCentered="1"/>
  <pageMargins left="0.751388888888889" right="0.751388888888889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2021年</vt:lpstr>
      <vt:lpstr>2022年</vt:lpstr>
      <vt:lpstr>2023年</vt:lpstr>
      <vt:lpstr>2024年</vt:lpstr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唐河   风</cp:lastModifiedBy>
  <dcterms:created xsi:type="dcterms:W3CDTF">2020-09-25T09:44:00Z</dcterms:created>
  <cp:lastPrinted>2023-06-12T10:01:00Z</cp:lastPrinted>
  <dcterms:modified xsi:type="dcterms:W3CDTF">2025-12-30T07:00:46Z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35A928C9A74D4AC7B5C025D828803DF4_13</vt:lpwstr>
  </property>
  <property fmtid="{D5CDD505-2E9C-101B-9397-08002B2CF9AE}" pid="4" name="commondata">
    <vt:lpwstr>eyJoZGlkIjoiYTMyMjg1M2Q3MzJiNTljYjA1M2MwNThiZjliZmJmYjEifQ==</vt:lpwstr>
  </property>
  <property fmtid="{D5CDD505-2E9C-101B-9397-08002B2CF9AE}" pid="5" name="CalculationRule">
    <vt:i4>0</vt:i4>
  </property>
</Properties>
</file>