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37" firstSheet="1" activeTab="8"/>
  </bookViews>
  <sheets>
    <sheet name="360QexF" sheetId="1" state="hidden" r:id="rId1"/>
    <sheet name="2020年财政收支完成" sheetId="2" r:id="rId2"/>
    <sheet name="2020年基金收支完成" sheetId="3" r:id="rId3"/>
    <sheet name="2020年社保基金收支完成" sheetId="4" r:id="rId4"/>
    <sheet name="2021年财政收入安排" sheetId="5" r:id="rId5"/>
    <sheet name="2021年财政支出安排" sheetId="6" r:id="rId6"/>
    <sheet name="2021年政府性基金" sheetId="7" r:id="rId7"/>
    <sheet name="2021年社保基金" sheetId="8" r:id="rId8"/>
    <sheet name="2021年国有资本" sheetId="9" r:id="rId9"/>
  </sheets>
  <definedNames/>
  <calcPr fullCalcOnLoad="1"/>
</workbook>
</file>

<file path=xl/sharedStrings.xml><?xml version="1.0" encoding="utf-8"?>
<sst xmlns="http://schemas.openxmlformats.org/spreadsheetml/2006/main" count="264" uniqueCount="165">
  <si>
    <t>附表1</t>
  </si>
  <si>
    <t>唐河县2020年一般公共预算收支决算表</t>
  </si>
  <si>
    <t>编制单位：唐河县财政局</t>
  </si>
  <si>
    <t>单位：万元</t>
  </si>
  <si>
    <t>预算科目</t>
  </si>
  <si>
    <t>预算数</t>
  </si>
  <si>
    <t>决算数</t>
  </si>
  <si>
    <t>占预算
%</t>
  </si>
  <si>
    <t>调整预算数</t>
  </si>
  <si>
    <t>占调整预算
%</t>
  </si>
  <si>
    <t>一、税收收入</t>
  </si>
  <si>
    <t>一、一般公共服务支出</t>
  </si>
  <si>
    <t>二、非税收入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</si>
  <si>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</si>
  <si>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</si>
  <si>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</si>
  <si>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</si>
  <si>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</si>
  <si>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七、医疗卫生支出</t>
  </si>
  <si>
    <t>八、节能环保支出</t>
  </si>
  <si>
    <t>九、城乡社区事务支出</t>
  </si>
  <si>
    <t>十、农林水事务支出</t>
  </si>
  <si>
    <t>十一、交通运输支出</t>
  </si>
  <si>
    <t>十二、资源勘探电力信息等事务支出</t>
  </si>
  <si>
    <t>十三、商业服务业等事务支出</t>
  </si>
  <si>
    <t>十四、国土资源气象等事务支出</t>
  </si>
  <si>
    <t>十五、住房保障支出</t>
  </si>
  <si>
    <t>十六、粮油物资管理及储备事务支出</t>
  </si>
  <si>
    <t>十七、灾害防治及应急管理</t>
  </si>
  <si>
    <t>十八、预备费</t>
  </si>
  <si>
    <t>十九、其他支出</t>
  </si>
  <si>
    <t>二十、债务付息支出</t>
  </si>
  <si>
    <t>全县一般公共预算收入</t>
  </si>
  <si>
    <t>公共财政支出小计</t>
  </si>
  <si>
    <t>返还性收入</t>
  </si>
  <si>
    <t>上解支出</t>
  </si>
  <si>
    <t>一般转移支付收入</t>
  </si>
  <si>
    <t>地方政府债券还本支出</t>
  </si>
  <si>
    <t>专项转移支付收入</t>
  </si>
  <si>
    <t>本年支出合计</t>
  </si>
  <si>
    <t>债券收入</t>
  </si>
  <si>
    <t>调出资金</t>
  </si>
  <si>
    <t>市级补助</t>
  </si>
  <si>
    <t>安排预算稳定调节基金</t>
  </si>
  <si>
    <t>调入资金</t>
  </si>
  <si>
    <t>年终结余</t>
  </si>
  <si>
    <t>总   计</t>
  </si>
  <si>
    <t>附表2</t>
  </si>
  <si>
    <t>唐河县2020年政府性基金收支决算表</t>
  </si>
  <si>
    <t>收    入</t>
  </si>
  <si>
    <t>支    出</t>
  </si>
  <si>
    <t>项    目</t>
  </si>
  <si>
    <t>调整
预算数</t>
  </si>
  <si>
    <t>占调整预算%</t>
  </si>
  <si>
    <t>国有土地使用权出让收入</t>
  </si>
  <si>
    <t>征地和拆迁补偿支出</t>
  </si>
  <si>
    <t xml:space="preserve">  土地出让价款收入</t>
  </si>
  <si>
    <t>城市建设支出</t>
  </si>
  <si>
    <t xml:space="preserve">  其他土地出让收入</t>
  </si>
  <si>
    <t>其它国有土地使用权出让收入安排的支出</t>
  </si>
  <si>
    <t>棚户区改造专项债券收入安排的支出</t>
  </si>
  <si>
    <t>上级新增追加基金支出</t>
  </si>
  <si>
    <t>专项债务付息支出</t>
  </si>
  <si>
    <t>专项债券收入安排支出</t>
  </si>
  <si>
    <t>土地储备专项债券支出</t>
  </si>
  <si>
    <t>抗疫特别国债支出</t>
  </si>
  <si>
    <t>本级基金收入合计</t>
  </si>
  <si>
    <t>本级基金支出合计</t>
  </si>
  <si>
    <t>专项债务还本支出</t>
  </si>
  <si>
    <t>上年结余</t>
  </si>
  <si>
    <t>上级新增追加基金收入</t>
  </si>
  <si>
    <t>上解上级支出</t>
  </si>
  <si>
    <t>上级分配债券收入</t>
  </si>
  <si>
    <t>抗疫特别国债收入</t>
  </si>
  <si>
    <t>专项债券再融资收入</t>
  </si>
  <si>
    <t>收入总计</t>
  </si>
  <si>
    <t>支出总计</t>
  </si>
  <si>
    <t>附表3</t>
  </si>
  <si>
    <r>
      <t>唐河县20</t>
    </r>
    <r>
      <rPr>
        <sz val="22"/>
        <rFont val="仿宋"/>
        <family val="3"/>
      </rPr>
      <t>20</t>
    </r>
    <r>
      <rPr>
        <b/>
        <sz val="22"/>
        <rFont val="仿宋"/>
        <family val="3"/>
      </rPr>
      <t>年社会保险基金收支决算表</t>
    </r>
  </si>
  <si>
    <t>收        入</t>
  </si>
  <si>
    <t>支        出</t>
  </si>
  <si>
    <t>项  目</t>
  </si>
  <si>
    <t>占预算%</t>
  </si>
  <si>
    <t xml:space="preserve"> 一、基本养老保险基金收入</t>
  </si>
  <si>
    <t xml:space="preserve"> 一、基本养老保险基金支出</t>
  </si>
  <si>
    <t xml:space="preserve"> 二、失业保险基金收入</t>
  </si>
  <si>
    <t xml:space="preserve"> 二、失业保险基金支出</t>
  </si>
  <si>
    <t xml:space="preserve"> 三、基本医疗、生育保险基金收入</t>
  </si>
  <si>
    <t xml:space="preserve"> 三、基本医疗、生育保险基金支出</t>
  </si>
  <si>
    <t xml:space="preserve"> 四、工伤保险基金收入</t>
  </si>
  <si>
    <t xml:space="preserve"> 四、工伤保险基金支出</t>
  </si>
  <si>
    <t xml:space="preserve"> 五、城乡居民基本医疗保险基金收入</t>
  </si>
  <si>
    <t xml:space="preserve"> 五、城乡居民基本医疗保险基金支出</t>
  </si>
  <si>
    <t xml:space="preserve"> 六、城乡居民基本养老保险基金收入</t>
  </si>
  <si>
    <t xml:space="preserve"> 六、城乡居民基本养老保险基金支出</t>
  </si>
  <si>
    <t xml:space="preserve"> 七、其他社会保险基金收入</t>
  </si>
  <si>
    <t xml:space="preserve"> 七、其他社会保险基金支出</t>
  </si>
  <si>
    <t>社会保险基金收入合计</t>
  </si>
  <si>
    <t>社会保险基金支出合计</t>
  </si>
  <si>
    <t>注：生育保险基金与基本医疗保险基金合并</t>
  </si>
  <si>
    <t>附表4</t>
  </si>
  <si>
    <t>唐河县2021年上半年一般公共预算收入完成情况表</t>
  </si>
  <si>
    <t>项   目</t>
  </si>
  <si>
    <t>全年预算数</t>
  </si>
  <si>
    <t>上半年完成数</t>
  </si>
  <si>
    <t>合     计</t>
  </si>
  <si>
    <t>附表5</t>
  </si>
  <si>
    <t>唐河县2021年上半年一般公共预算支出完成情况表</t>
  </si>
  <si>
    <t>单位:万元</t>
  </si>
  <si>
    <t>年初预算数</t>
  </si>
  <si>
    <t>上级追加</t>
  </si>
  <si>
    <t>合计</t>
  </si>
  <si>
    <t>七、卫生健康支出</t>
  </si>
  <si>
    <t>十四、自然资源海洋气象等事务支出</t>
  </si>
  <si>
    <t>十六、粮油物资储备管理事务支出</t>
  </si>
  <si>
    <t>十七、灾害防治及应急管理支出</t>
  </si>
  <si>
    <t>二十一、上解支出</t>
  </si>
  <si>
    <t>附件6</t>
  </si>
  <si>
    <t>唐河县2021年上半年政府性基金收支完成情况表</t>
  </si>
  <si>
    <t>收           入</t>
  </si>
  <si>
    <t>支           出</t>
  </si>
  <si>
    <t>项      目</t>
  </si>
  <si>
    <t>上级追加数</t>
  </si>
  <si>
    <t>国有土地使用权出让收入安排的支出</t>
  </si>
  <si>
    <t xml:space="preserve">    土地出让价款收入</t>
  </si>
  <si>
    <t xml:space="preserve">    征地和拆迁补偿支出</t>
  </si>
  <si>
    <t xml:space="preserve">    其他土地出让收入</t>
  </si>
  <si>
    <t xml:space="preserve">    城市建设支出</t>
  </si>
  <si>
    <t>其他政府性基金收入</t>
  </si>
  <si>
    <t xml:space="preserve">    其他国有土地使用权出让收入安排的
支出</t>
  </si>
  <si>
    <t>专项债务转贷支出</t>
  </si>
  <si>
    <t>上级补助基金支出</t>
  </si>
  <si>
    <t>本级政府性基金收入合计</t>
  </si>
  <si>
    <t>本级政府性基金支出合计</t>
  </si>
  <si>
    <t>政府性基金上级补助收入</t>
  </si>
  <si>
    <t>地方政府专项债券还本支出</t>
  </si>
  <si>
    <t>专项债务转贷收入</t>
  </si>
  <si>
    <t>收入合计</t>
  </si>
  <si>
    <t>支出合计</t>
  </si>
  <si>
    <t>附件7</t>
  </si>
  <si>
    <t>唐河县2021年上半年社会保险基金收支完成情况表</t>
  </si>
  <si>
    <t>全年预
算数</t>
  </si>
  <si>
    <t xml:space="preserve"> 一、机关养老保险基金收入</t>
  </si>
  <si>
    <t xml:space="preserve"> 一、机关养老保险基金支出</t>
  </si>
  <si>
    <t>附表8</t>
  </si>
  <si>
    <t>唐河县2021年上半年国有资本经营预算收支完成情况表</t>
  </si>
  <si>
    <t>收   入</t>
  </si>
  <si>
    <t>支   出</t>
  </si>
  <si>
    <t>2021年预算数</t>
  </si>
  <si>
    <t>2021年上半年完成数</t>
  </si>
  <si>
    <t>2021年完成数</t>
  </si>
  <si>
    <t>国有资本经营收入</t>
  </si>
  <si>
    <t>国有资本经营预算支出</t>
  </si>
  <si>
    <t>其中：</t>
  </si>
  <si>
    <t xml:space="preserve">  利润收入</t>
  </si>
  <si>
    <t>解决历史遗留问题及改革成本支出</t>
  </si>
  <si>
    <t xml:space="preserve">  股利、股息收入</t>
  </si>
  <si>
    <t xml:space="preserve">  国有企业资本金注入支出</t>
  </si>
  <si>
    <t xml:space="preserve">  产权转让收入</t>
  </si>
  <si>
    <t xml:space="preserve">  国有企业政策性补贴支出</t>
  </si>
  <si>
    <t xml:space="preserve">  清算收入</t>
  </si>
  <si>
    <t xml:space="preserve">  其他国有资本经营支出</t>
  </si>
  <si>
    <t>其他国有资本资金经营收入</t>
  </si>
  <si>
    <t xml:space="preserve">  调出资金</t>
  </si>
  <si>
    <t>注:2021年完成数，待年终将全部调入一般公共预算支出。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</si>
</sst>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.0_);[Red]\(0.0\)"/>
    <numFmt numFmtId="179" formatCode="0_);[Red]\(0\)"/>
    <numFmt numFmtId="180" formatCode="0.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22"/>
      <name val="仿宋"/>
      <family val="3"/>
    </font>
    <font>
      <b/>
      <sz val="12"/>
      <name val="宋体"/>
      <family val="0"/>
    </font>
    <font>
      <b/>
      <sz val="11"/>
      <name val="宋体"/>
      <family val="0"/>
    </font>
    <font>
      <sz val="14"/>
      <name val="方正仿宋简体"/>
      <family val="0"/>
    </font>
    <font>
      <sz val="14"/>
      <name val="仿宋"/>
      <family val="3"/>
    </font>
    <font>
      <sz val="11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22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43" fontId="49" fillId="0" borderId="0" applyFon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3" fontId="8" fillId="33" borderId="10" xfId="0" applyNumberFormat="1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10" xfId="66" applyNumberFormat="1" applyFont="1" applyFill="1" applyBorder="1" applyAlignment="1">
      <alignment horizontal="right" vertical="center"/>
      <protection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178" fontId="2" fillId="0" borderId="19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179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2" fillId="0" borderId="10" xfId="66" applyFont="1" applyBorder="1" applyAlignment="1">
      <alignment vertical="center"/>
      <protection/>
    </xf>
    <xf numFmtId="176" fontId="2" fillId="0" borderId="10" xfId="66" applyNumberFormat="1" applyFont="1" applyBorder="1" applyAlignment="1">
      <alignment horizontal="right" vertical="center" wrapText="1"/>
      <protection/>
    </xf>
    <xf numFmtId="179" fontId="2" fillId="0" borderId="10" xfId="66" applyNumberFormat="1" applyFont="1" applyBorder="1" applyAlignment="1">
      <alignment horizontal="center" vertical="center" wrapText="1"/>
      <protection/>
    </xf>
    <xf numFmtId="0" fontId="2" fillId="0" borderId="10" xfId="75" applyFont="1" applyBorder="1" applyAlignment="1">
      <alignment vertical="center"/>
      <protection/>
    </xf>
    <xf numFmtId="176" fontId="9" fillId="0" borderId="10" xfId="75" applyNumberFormat="1" applyFont="1" applyBorder="1" applyAlignment="1">
      <alignment horizontal="right" vertical="center" wrapText="1"/>
      <protection/>
    </xf>
    <xf numFmtId="0" fontId="2" fillId="0" borderId="10" xfId="76" applyFont="1" applyBorder="1" applyAlignment="1">
      <alignment vertical="center"/>
      <protection/>
    </xf>
    <xf numFmtId="179" fontId="9" fillId="0" borderId="10" xfId="76" applyNumberFormat="1" applyFont="1" applyBorder="1" applyAlignment="1">
      <alignment horizontal="center" vertical="center" wrapText="1"/>
      <protection/>
    </xf>
    <xf numFmtId="0" fontId="2" fillId="0" borderId="10" xfId="75" applyFont="1" applyBorder="1" applyAlignment="1">
      <alignment horizontal="right" vertical="center" wrapText="1"/>
      <protection/>
    </xf>
    <xf numFmtId="176" fontId="2" fillId="0" borderId="10" xfId="75" applyNumberFormat="1" applyFont="1" applyBorder="1" applyAlignment="1">
      <alignment horizontal="right" vertical="center" wrapText="1"/>
      <protection/>
    </xf>
    <xf numFmtId="0" fontId="2" fillId="0" borderId="10" xfId="76" applyFont="1" applyBorder="1" applyAlignment="1">
      <alignment horizontal="right" vertical="center" wrapText="1"/>
      <protection/>
    </xf>
    <xf numFmtId="179" fontId="2" fillId="0" borderId="10" xfId="76" applyNumberFormat="1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76" fontId="2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ColLevel_0" xfId="70"/>
    <cellStyle name="常规 100" xfId="71"/>
    <cellStyle name="常规 11" xfId="72"/>
    <cellStyle name="常规 2" xfId="73"/>
    <cellStyle name="常规 3" xfId="74"/>
    <cellStyle name="常规 4" xfId="75"/>
    <cellStyle name="常规 5" xfId="76"/>
    <cellStyle name="常规 7" xfId="77"/>
    <cellStyle name="常规 9" xfId="78"/>
    <cellStyle name="常规 99" xfId="79"/>
    <cellStyle name="千位分隔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pane xSplit="2" ySplit="4" topLeftCell="C16" activePane="bottomRight" state="frozen"/>
      <selection pane="bottomRight" activeCell="F23" sqref="F23"/>
    </sheetView>
  </sheetViews>
  <sheetFormatPr defaultColWidth="9.00390625" defaultRowHeight="14.25"/>
  <cols>
    <col min="1" max="1" width="17.50390625" style="0" customWidth="1"/>
    <col min="2" max="2" width="6.875" style="0" customWidth="1"/>
    <col min="3" max="3" width="6.75390625" style="0" customWidth="1"/>
    <col min="4" max="4" width="4.625" style="0" customWidth="1"/>
    <col min="5" max="5" width="26.50390625" style="0" customWidth="1"/>
    <col min="6" max="6" width="7.875" style="0" customWidth="1"/>
    <col min="7" max="8" width="7.375" style="0" customWidth="1"/>
  </cols>
  <sheetData>
    <row r="1" ht="22.5" customHeight="1">
      <c r="A1" s="1" t="s">
        <v>0</v>
      </c>
    </row>
    <row r="2" spans="1:8" ht="31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0.75" customHeight="1">
      <c r="A3" s="1" t="s">
        <v>2</v>
      </c>
      <c r="B3" s="1"/>
      <c r="C3" s="1"/>
      <c r="D3" s="1"/>
      <c r="E3" s="1"/>
      <c r="F3" s="1"/>
      <c r="G3" s="114" t="s">
        <v>3</v>
      </c>
      <c r="H3" s="114"/>
    </row>
    <row r="4" spans="1:8" s="25" customFormat="1" ht="36.75" customHeight="1">
      <c r="A4" s="34" t="s">
        <v>4</v>
      </c>
      <c r="B4" s="34" t="s">
        <v>5</v>
      </c>
      <c r="C4" s="34" t="s">
        <v>6</v>
      </c>
      <c r="D4" s="35" t="s">
        <v>7</v>
      </c>
      <c r="E4" s="34" t="s">
        <v>4</v>
      </c>
      <c r="F4" s="35" t="s">
        <v>8</v>
      </c>
      <c r="G4" s="34" t="s">
        <v>6</v>
      </c>
      <c r="H4" s="35" t="s">
        <v>9</v>
      </c>
    </row>
    <row r="5" spans="1:8" ht="21" customHeight="1">
      <c r="A5" s="84" t="s">
        <v>10</v>
      </c>
      <c r="B5" s="84">
        <v>82740</v>
      </c>
      <c r="C5" s="84">
        <v>77342</v>
      </c>
      <c r="D5" s="115">
        <f>C5/B5*100</f>
        <v>93.47594875513657</v>
      </c>
      <c r="E5" s="84" t="s">
        <v>11</v>
      </c>
      <c r="F5" s="85">
        <v>93468</v>
      </c>
      <c r="G5" s="96">
        <v>93354</v>
      </c>
      <c r="H5" s="112">
        <f aca="true" t="shared" si="0" ref="H5:H28">G5/F5*100</f>
        <v>99.8780331236359</v>
      </c>
    </row>
    <row r="6" spans="1:8" ht="21" customHeight="1">
      <c r="A6" s="84" t="s">
        <v>12</v>
      </c>
      <c r="B6" s="84">
        <v>27437</v>
      </c>
      <c r="C6" s="84">
        <v>32868</v>
      </c>
      <c r="D6" s="115">
        <f>C6/B6*100</f>
        <v>119.79443816743813</v>
      </c>
      <c r="E6" s="84" t="s">
        <v>13</v>
      </c>
      <c r="F6" s="85">
        <v>18532</v>
      </c>
      <c r="G6" s="96">
        <v>18532</v>
      </c>
      <c r="H6" s="112">
        <f t="shared" si="0"/>
        <v>100</v>
      </c>
    </row>
    <row r="7" spans="1:8" ht="21" customHeight="1">
      <c r="A7" s="82"/>
      <c r="B7" s="84"/>
      <c r="C7" s="84"/>
      <c r="D7" s="115"/>
      <c r="E7" s="84" t="s">
        <v>14</v>
      </c>
      <c r="F7" s="85">
        <v>114200</v>
      </c>
      <c r="G7" s="96">
        <v>121055</v>
      </c>
      <c r="H7" s="112">
        <f t="shared" si="0"/>
        <v>106.00262697022767</v>
      </c>
    </row>
    <row r="8" spans="1:8" ht="21" customHeight="1">
      <c r="A8" s="84"/>
      <c r="B8" s="84"/>
      <c r="C8" s="84"/>
      <c r="D8" s="115"/>
      <c r="E8" s="84" t="s">
        <v>15</v>
      </c>
      <c r="F8" s="85">
        <v>14392</v>
      </c>
      <c r="G8" s="96">
        <v>18724</v>
      </c>
      <c r="H8" s="112">
        <f t="shared" si="0"/>
        <v>130.10005558643692</v>
      </c>
    </row>
    <row r="9" spans="1:8" ht="21" customHeight="1">
      <c r="A9" s="84"/>
      <c r="B9" s="84"/>
      <c r="C9" s="84"/>
      <c r="D9" s="115"/>
      <c r="E9" s="84" t="s">
        <v>16</v>
      </c>
      <c r="F9" s="85">
        <v>4339</v>
      </c>
      <c r="G9" s="96">
        <v>4118</v>
      </c>
      <c r="H9" s="112">
        <f t="shared" si="0"/>
        <v>94.90666052085734</v>
      </c>
    </row>
    <row r="10" spans="1:8" ht="21" customHeight="1">
      <c r="A10" s="84"/>
      <c r="B10" s="84"/>
      <c r="C10" s="84"/>
      <c r="D10" s="115"/>
      <c r="E10" s="84" t="s">
        <v>17</v>
      </c>
      <c r="F10" s="85">
        <v>108937</v>
      </c>
      <c r="G10" s="96">
        <v>107197</v>
      </c>
      <c r="H10" s="112">
        <f t="shared" si="0"/>
        <v>98.40274654157908</v>
      </c>
    </row>
    <row r="11" spans="1:8" ht="21" customHeight="1">
      <c r="A11" s="84"/>
      <c r="B11" s="84"/>
      <c r="C11" s="84"/>
      <c r="D11" s="115"/>
      <c r="E11" s="84" t="s">
        <v>18</v>
      </c>
      <c r="F11" s="85">
        <v>103847</v>
      </c>
      <c r="G11" s="96">
        <v>97042</v>
      </c>
      <c r="H11" s="112">
        <f t="shared" si="0"/>
        <v>93.44709043111502</v>
      </c>
    </row>
    <row r="12" spans="1:8" ht="21" customHeight="1">
      <c r="A12" s="82"/>
      <c r="B12" s="84"/>
      <c r="C12" s="84"/>
      <c r="D12" s="115"/>
      <c r="E12" s="84" t="s">
        <v>19</v>
      </c>
      <c r="F12" s="85">
        <v>6352</v>
      </c>
      <c r="G12" s="96">
        <v>6352</v>
      </c>
      <c r="H12" s="112">
        <f t="shared" si="0"/>
        <v>100</v>
      </c>
    </row>
    <row r="13" spans="1:8" ht="21" customHeight="1">
      <c r="A13" s="84"/>
      <c r="B13" s="84"/>
      <c r="C13" s="84"/>
      <c r="D13" s="115"/>
      <c r="E13" s="84" t="s">
        <v>20</v>
      </c>
      <c r="F13" s="85">
        <v>28512</v>
      </c>
      <c r="G13" s="96">
        <v>29031</v>
      </c>
      <c r="H13" s="112">
        <f t="shared" si="0"/>
        <v>101.8202861952862</v>
      </c>
    </row>
    <row r="14" spans="1:8" ht="21" customHeight="1">
      <c r="A14" s="84"/>
      <c r="B14" s="84"/>
      <c r="C14" s="84"/>
      <c r="D14" s="115"/>
      <c r="E14" s="84" t="s">
        <v>21</v>
      </c>
      <c r="F14" s="85">
        <v>116193</v>
      </c>
      <c r="G14" s="96">
        <v>125997</v>
      </c>
      <c r="H14" s="112">
        <f t="shared" si="0"/>
        <v>108.43768557486251</v>
      </c>
    </row>
    <row r="15" spans="1:8" ht="21" customHeight="1">
      <c r="A15" s="82"/>
      <c r="B15" s="84"/>
      <c r="C15" s="84"/>
      <c r="D15" s="115"/>
      <c r="E15" s="84" t="s">
        <v>22</v>
      </c>
      <c r="F15" s="85">
        <v>16768</v>
      </c>
      <c r="G15" s="96">
        <v>15988</v>
      </c>
      <c r="H15" s="112">
        <f t="shared" si="0"/>
        <v>95.34828244274809</v>
      </c>
    </row>
    <row r="16" spans="1:8" ht="28.5" customHeight="1">
      <c r="A16" s="84"/>
      <c r="B16" s="84"/>
      <c r="C16" s="84"/>
      <c r="D16" s="84"/>
      <c r="E16" s="15" t="s">
        <v>23</v>
      </c>
      <c r="F16" s="85">
        <v>1948</v>
      </c>
      <c r="G16" s="96">
        <v>699</v>
      </c>
      <c r="H16" s="112">
        <f t="shared" si="0"/>
        <v>35.8829568788501</v>
      </c>
    </row>
    <row r="17" spans="1:8" ht="21" customHeight="1">
      <c r="A17" s="84"/>
      <c r="B17" s="84"/>
      <c r="C17" s="84"/>
      <c r="D17" s="84"/>
      <c r="E17" s="84" t="s">
        <v>24</v>
      </c>
      <c r="F17" s="85">
        <v>3799</v>
      </c>
      <c r="G17" s="96">
        <v>4068</v>
      </c>
      <c r="H17" s="112">
        <f t="shared" si="0"/>
        <v>107.08081073966834</v>
      </c>
    </row>
    <row r="18" spans="1:8" ht="21" customHeight="1">
      <c r="A18" s="84"/>
      <c r="B18" s="84"/>
      <c r="C18" s="84"/>
      <c r="D18" s="84"/>
      <c r="E18" s="84" t="s">
        <v>25</v>
      </c>
      <c r="F18" s="85">
        <v>6038</v>
      </c>
      <c r="G18" s="96">
        <v>6038</v>
      </c>
      <c r="H18" s="112">
        <f t="shared" si="0"/>
        <v>100</v>
      </c>
    </row>
    <row r="19" spans="1:8" ht="21" customHeight="1">
      <c r="A19" s="116"/>
      <c r="B19" s="117"/>
      <c r="C19" s="117"/>
      <c r="D19" s="118"/>
      <c r="E19" s="84" t="s">
        <v>26</v>
      </c>
      <c r="F19" s="85">
        <v>16984</v>
      </c>
      <c r="G19" s="96">
        <v>28735</v>
      </c>
      <c r="H19" s="112">
        <f t="shared" si="0"/>
        <v>169.18864813942534</v>
      </c>
    </row>
    <row r="20" spans="1:8" ht="28.5" customHeight="1">
      <c r="A20" s="116"/>
      <c r="B20" s="117"/>
      <c r="C20" s="117"/>
      <c r="D20" s="118"/>
      <c r="E20" s="15" t="s">
        <v>27</v>
      </c>
      <c r="F20" s="85">
        <v>6513</v>
      </c>
      <c r="G20" s="96">
        <v>5486</v>
      </c>
      <c r="H20" s="112">
        <f t="shared" si="0"/>
        <v>84.23153692614771</v>
      </c>
    </row>
    <row r="21" spans="1:8" ht="21" customHeight="1">
      <c r="A21" s="116"/>
      <c r="B21" s="117"/>
      <c r="C21" s="117"/>
      <c r="D21" s="118"/>
      <c r="E21" s="15" t="s">
        <v>28</v>
      </c>
      <c r="F21" s="85">
        <v>2700</v>
      </c>
      <c r="G21" s="96">
        <v>961</v>
      </c>
      <c r="H21" s="112">
        <f t="shared" si="0"/>
        <v>35.592592592592595</v>
      </c>
    </row>
    <row r="22" spans="1:8" ht="21" customHeight="1">
      <c r="A22" s="116"/>
      <c r="B22" s="117"/>
      <c r="C22" s="117"/>
      <c r="D22" s="118"/>
      <c r="E22" s="15" t="s">
        <v>29</v>
      </c>
      <c r="F22" s="85">
        <v>5000</v>
      </c>
      <c r="G22" s="96"/>
      <c r="H22" s="112">
        <f t="shared" si="0"/>
        <v>0</v>
      </c>
    </row>
    <row r="23" spans="1:8" ht="21" customHeight="1">
      <c r="A23" s="116"/>
      <c r="B23" s="117"/>
      <c r="C23" s="117"/>
      <c r="D23" s="118"/>
      <c r="E23" s="84" t="s">
        <v>30</v>
      </c>
      <c r="F23" s="96">
        <v>12000</v>
      </c>
      <c r="G23" s="96">
        <v>424</v>
      </c>
      <c r="H23" s="112">
        <f t="shared" si="0"/>
        <v>3.5333333333333337</v>
      </c>
    </row>
    <row r="24" spans="1:8" ht="21" customHeight="1">
      <c r="A24" s="116"/>
      <c r="B24" s="117"/>
      <c r="C24" s="117"/>
      <c r="D24" s="118"/>
      <c r="E24" s="84" t="s">
        <v>31</v>
      </c>
      <c r="F24" s="96">
        <v>2363</v>
      </c>
      <c r="G24" s="96">
        <v>2810</v>
      </c>
      <c r="H24" s="112">
        <f t="shared" si="0"/>
        <v>118.91663140076174</v>
      </c>
    </row>
    <row r="25" spans="1:8" ht="34.5" customHeight="1">
      <c r="A25" s="119" t="s">
        <v>32</v>
      </c>
      <c r="B25" s="84">
        <f>B5+B6+B7</f>
        <v>110177</v>
      </c>
      <c r="C25" s="84">
        <f>C5+C6+C7</f>
        <v>110210</v>
      </c>
      <c r="D25" s="112">
        <f>C25/B25*100</f>
        <v>100.02995180482314</v>
      </c>
      <c r="E25" s="88" t="s">
        <v>33</v>
      </c>
      <c r="F25" s="96">
        <f>SUM(F5:F24)</f>
        <v>682885</v>
      </c>
      <c r="G25" s="96">
        <f>SUM(G5:G24)</f>
        <v>686611</v>
      </c>
      <c r="H25" s="112">
        <f t="shared" si="0"/>
        <v>100.5456262767523</v>
      </c>
    </row>
    <row r="26" spans="1:8" ht="21" customHeight="1">
      <c r="A26" s="84" t="s">
        <v>34</v>
      </c>
      <c r="B26" s="84"/>
      <c r="C26" s="84">
        <v>11853</v>
      </c>
      <c r="D26" s="84"/>
      <c r="E26" s="84" t="s">
        <v>35</v>
      </c>
      <c r="F26" s="96">
        <v>20000</v>
      </c>
      <c r="G26" s="96">
        <v>20381</v>
      </c>
      <c r="H26" s="112">
        <f t="shared" si="0"/>
        <v>101.905</v>
      </c>
    </row>
    <row r="27" spans="1:8" ht="21" customHeight="1">
      <c r="A27" s="84" t="s">
        <v>36</v>
      </c>
      <c r="B27" s="84"/>
      <c r="C27" s="84">
        <v>472479</v>
      </c>
      <c r="D27" s="84"/>
      <c r="E27" s="84" t="s">
        <v>37</v>
      </c>
      <c r="F27" s="96"/>
      <c r="G27" s="96">
        <v>8182</v>
      </c>
      <c r="H27" s="112"/>
    </row>
    <row r="28" spans="1:8" ht="21" customHeight="1">
      <c r="A28" s="84" t="s">
        <v>38</v>
      </c>
      <c r="B28" s="84"/>
      <c r="C28" s="84">
        <v>48498</v>
      </c>
      <c r="D28" s="84"/>
      <c r="E28" s="88" t="s">
        <v>39</v>
      </c>
      <c r="F28" s="96">
        <f>F25+F26+F27</f>
        <v>702885</v>
      </c>
      <c r="G28" s="96">
        <f>G25+G26+G27</f>
        <v>715174</v>
      </c>
      <c r="H28" s="112">
        <f t="shared" si="0"/>
        <v>101.748365664369</v>
      </c>
    </row>
    <row r="29" spans="1:8" ht="21" customHeight="1">
      <c r="A29" s="84" t="s">
        <v>40</v>
      </c>
      <c r="B29" s="84"/>
      <c r="C29" s="84">
        <v>34182</v>
      </c>
      <c r="D29" s="84"/>
      <c r="E29" s="84" t="s">
        <v>41</v>
      </c>
      <c r="F29" s="96"/>
      <c r="G29" s="96">
        <v>9489</v>
      </c>
      <c r="H29" s="84"/>
    </row>
    <row r="30" spans="1:8" ht="21" customHeight="1">
      <c r="A30" s="84" t="s">
        <v>42</v>
      </c>
      <c r="B30" s="84"/>
      <c r="C30" s="84">
        <v>7390</v>
      </c>
      <c r="D30" s="84"/>
      <c r="E30" s="84" t="s">
        <v>43</v>
      </c>
      <c r="F30" s="96"/>
      <c r="G30" s="96">
        <v>9438</v>
      </c>
      <c r="H30" s="84"/>
    </row>
    <row r="31" spans="1:8" ht="21" customHeight="1">
      <c r="A31" s="84" t="s">
        <v>44</v>
      </c>
      <c r="B31" s="84"/>
      <c r="C31" s="120">
        <v>49489</v>
      </c>
      <c r="D31" s="84"/>
      <c r="E31" s="84"/>
      <c r="F31" s="96"/>
      <c r="G31" s="96"/>
      <c r="H31" s="84"/>
    </row>
    <row r="32" spans="1:8" ht="21" customHeight="1">
      <c r="A32" s="84" t="s">
        <v>45</v>
      </c>
      <c r="B32" s="84"/>
      <c r="C32" s="120"/>
      <c r="D32" s="84"/>
      <c r="E32" s="84" t="s">
        <v>45</v>
      </c>
      <c r="F32" s="96"/>
      <c r="G32" s="96"/>
      <c r="H32" s="112"/>
    </row>
    <row r="33" spans="1:8" s="74" customFormat="1" ht="21" customHeight="1">
      <c r="A33" s="34" t="s">
        <v>46</v>
      </c>
      <c r="B33" s="84"/>
      <c r="C33" s="84">
        <f>C25+C26+C27+C28+C29+C30+C31+C32</f>
        <v>734101</v>
      </c>
      <c r="D33" s="84"/>
      <c r="E33" s="34" t="s">
        <v>46</v>
      </c>
      <c r="F33" s="85"/>
      <c r="G33" s="96">
        <f>G28+G29+G30+G32</f>
        <v>734101</v>
      </c>
      <c r="H33" s="118"/>
    </row>
    <row r="34" ht="22.5" customHeight="1"/>
  </sheetData>
  <sheetProtection/>
  <mergeCells count="1">
    <mergeCell ref="A2:H2"/>
  </mergeCells>
  <printOptions horizontalCentered="1"/>
  <pageMargins left="0.66875" right="0.03937007874015748" top="0.3937007874015748" bottom="0.3937007874015748" header="0.5118110236220472" footer="0.5118110236220472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4">
      <selection activeCell="A2" sqref="A2:H2"/>
    </sheetView>
  </sheetViews>
  <sheetFormatPr defaultColWidth="9.00390625" defaultRowHeight="14.25"/>
  <cols>
    <col min="1" max="1" width="22.75390625" style="0" customWidth="1"/>
    <col min="2" max="3" width="7.50390625" style="0" bestFit="1" customWidth="1"/>
    <col min="4" max="4" width="6.75390625" style="0" customWidth="1"/>
    <col min="5" max="5" width="21.375" style="0" customWidth="1"/>
    <col min="6" max="7" width="7.50390625" style="0" bestFit="1" customWidth="1"/>
    <col min="8" max="8" width="6.50390625" style="0" customWidth="1"/>
  </cols>
  <sheetData>
    <row r="1" ht="15.75" customHeight="1">
      <c r="A1" s="1" t="s">
        <v>47</v>
      </c>
    </row>
    <row r="2" spans="1:8" ht="39.75" customHeight="1">
      <c r="A2" s="2" t="s">
        <v>48</v>
      </c>
      <c r="B2" s="2"/>
      <c r="C2" s="2"/>
      <c r="D2" s="2"/>
      <c r="E2" s="2"/>
      <c r="F2" s="2"/>
      <c r="G2" s="2"/>
      <c r="H2" s="2"/>
    </row>
    <row r="3" spans="1:8" ht="22.5" customHeight="1">
      <c r="A3" s="1" t="s">
        <v>2</v>
      </c>
      <c r="B3" s="1"/>
      <c r="C3" s="1"/>
      <c r="D3" s="1"/>
      <c r="E3" s="1"/>
      <c r="F3" s="1"/>
      <c r="G3" s="30" t="s">
        <v>3</v>
      </c>
      <c r="H3" s="30"/>
    </row>
    <row r="4" spans="1:8" ht="22.5" customHeight="1">
      <c r="A4" s="34" t="s">
        <v>49</v>
      </c>
      <c r="B4" s="34"/>
      <c r="C4" s="34"/>
      <c r="D4" s="34"/>
      <c r="E4" s="34" t="s">
        <v>50</v>
      </c>
      <c r="F4" s="34"/>
      <c r="G4" s="34"/>
      <c r="H4" s="34"/>
    </row>
    <row r="5" spans="1:8" s="25" customFormat="1" ht="43.5" customHeight="1">
      <c r="A5" s="34" t="s">
        <v>51</v>
      </c>
      <c r="B5" s="35" t="s">
        <v>52</v>
      </c>
      <c r="C5" s="34" t="s">
        <v>6</v>
      </c>
      <c r="D5" s="35" t="s">
        <v>53</v>
      </c>
      <c r="E5" s="34" t="s">
        <v>51</v>
      </c>
      <c r="F5" s="35" t="s">
        <v>52</v>
      </c>
      <c r="G5" s="34" t="s">
        <v>6</v>
      </c>
      <c r="H5" s="35" t="s">
        <v>53</v>
      </c>
    </row>
    <row r="6" spans="1:8" ht="22.5" customHeight="1">
      <c r="A6" s="84" t="s">
        <v>54</v>
      </c>
      <c r="B6" s="84">
        <v>300000</v>
      </c>
      <c r="C6" s="84">
        <v>300066</v>
      </c>
      <c r="D6" s="112">
        <f>C6/B6*100</f>
        <v>100.022</v>
      </c>
      <c r="E6" s="84" t="s">
        <v>55</v>
      </c>
      <c r="F6" s="84">
        <v>52000</v>
      </c>
      <c r="G6" s="84">
        <v>71212</v>
      </c>
      <c r="H6" s="112">
        <f>G6/F6*100</f>
        <v>136.94615384615386</v>
      </c>
    </row>
    <row r="7" spans="1:8" ht="22.5" customHeight="1">
      <c r="A7" s="84" t="s">
        <v>56</v>
      </c>
      <c r="B7" s="84">
        <v>20000</v>
      </c>
      <c r="C7" s="84">
        <v>21211</v>
      </c>
      <c r="D7" s="112">
        <f>C7/B7*100</f>
        <v>106.055</v>
      </c>
      <c r="E7" s="84" t="s">
        <v>57</v>
      </c>
      <c r="F7" s="84">
        <v>136000</v>
      </c>
      <c r="G7" s="84">
        <v>112340</v>
      </c>
      <c r="H7" s="112">
        <f aca="true" t="shared" si="0" ref="H7:H23">G7/F7*100</f>
        <v>82.6029411764706</v>
      </c>
    </row>
    <row r="8" spans="1:8" ht="40.5" customHeight="1">
      <c r="A8" s="84" t="s">
        <v>58</v>
      </c>
      <c r="B8" s="84">
        <v>280000</v>
      </c>
      <c r="C8" s="84">
        <v>278855</v>
      </c>
      <c r="D8" s="112">
        <f>C8/B8*100</f>
        <v>99.59107142857142</v>
      </c>
      <c r="E8" s="15" t="s">
        <v>59</v>
      </c>
      <c r="F8" s="84">
        <v>86834</v>
      </c>
      <c r="G8" s="84">
        <v>47098</v>
      </c>
      <c r="H8" s="112">
        <f t="shared" si="0"/>
        <v>54.2391229242002</v>
      </c>
    </row>
    <row r="9" spans="1:8" ht="39.75" customHeight="1">
      <c r="A9" s="84"/>
      <c r="B9" s="84"/>
      <c r="C9" s="84"/>
      <c r="D9" s="112"/>
      <c r="E9" s="15" t="s">
        <v>60</v>
      </c>
      <c r="F9" s="84"/>
      <c r="G9" s="84"/>
      <c r="H9" s="112"/>
    </row>
    <row r="10" spans="1:10" ht="22.5" customHeight="1">
      <c r="A10" s="84"/>
      <c r="B10" s="84"/>
      <c r="C10" s="84"/>
      <c r="D10" s="112"/>
      <c r="E10" s="84" t="s">
        <v>61</v>
      </c>
      <c r="F10" s="84">
        <v>16826</v>
      </c>
      <c r="G10" s="84">
        <v>16207</v>
      </c>
      <c r="H10" s="112">
        <f t="shared" si="0"/>
        <v>96.32116961844764</v>
      </c>
      <c r="J10" s="113"/>
    </row>
    <row r="11" spans="1:8" ht="22.5" customHeight="1">
      <c r="A11" s="84"/>
      <c r="B11" s="84"/>
      <c r="C11" s="84"/>
      <c r="D11" s="112"/>
      <c r="E11" s="84" t="s">
        <v>62</v>
      </c>
      <c r="F11" s="84">
        <v>8965</v>
      </c>
      <c r="G11" s="84">
        <v>9271</v>
      </c>
      <c r="H11" s="112">
        <f t="shared" si="0"/>
        <v>103.4132738427217</v>
      </c>
    </row>
    <row r="12" spans="1:8" ht="22.5" customHeight="1">
      <c r="A12" s="84"/>
      <c r="B12" s="84"/>
      <c r="C12" s="84"/>
      <c r="D12" s="112"/>
      <c r="E12" s="84" t="s">
        <v>63</v>
      </c>
      <c r="F12" s="84">
        <v>200000</v>
      </c>
      <c r="G12" s="84">
        <v>202114</v>
      </c>
      <c r="H12" s="112">
        <f t="shared" si="0"/>
        <v>101.057</v>
      </c>
    </row>
    <row r="13" spans="1:8" ht="22.5" customHeight="1">
      <c r="A13" s="84"/>
      <c r="B13" s="84"/>
      <c r="C13" s="84"/>
      <c r="D13" s="112"/>
      <c r="E13" s="84" t="s">
        <v>64</v>
      </c>
      <c r="F13" s="84"/>
      <c r="G13" s="84"/>
      <c r="H13" s="112"/>
    </row>
    <row r="14" spans="1:8" ht="22.5" customHeight="1">
      <c r="A14" s="84"/>
      <c r="B14" s="84"/>
      <c r="C14" s="84"/>
      <c r="D14" s="112"/>
      <c r="E14" s="84" t="s">
        <v>65</v>
      </c>
      <c r="F14" s="84">
        <v>19086</v>
      </c>
      <c r="G14" s="84">
        <v>19086</v>
      </c>
      <c r="H14" s="112">
        <f t="shared" si="0"/>
        <v>100</v>
      </c>
    </row>
    <row r="15" spans="1:8" ht="22.5" customHeight="1">
      <c r="A15" s="84" t="s">
        <v>66</v>
      </c>
      <c r="B15" s="84">
        <f>B6</f>
        <v>300000</v>
      </c>
      <c r="C15" s="84">
        <v>300066</v>
      </c>
      <c r="D15" s="112">
        <f>C15/B15*100</f>
        <v>100.022</v>
      </c>
      <c r="E15" s="84" t="s">
        <v>67</v>
      </c>
      <c r="F15" s="84">
        <f>F6+F7+F8+F9+F10+F11+F13+F12+F14</f>
        <v>519711</v>
      </c>
      <c r="G15" s="84">
        <f>G6+G7+G8+G9+G10+G11+G13+G12+G14</f>
        <v>477328</v>
      </c>
      <c r="H15" s="112">
        <f t="shared" si="0"/>
        <v>91.84489071811063</v>
      </c>
    </row>
    <row r="16" spans="1:8" ht="22.5" customHeight="1">
      <c r="A16" s="84" t="s">
        <v>44</v>
      </c>
      <c r="B16" s="84"/>
      <c r="C16" s="84">
        <v>9489</v>
      </c>
      <c r="D16" s="112"/>
      <c r="E16" s="84" t="s">
        <v>68</v>
      </c>
      <c r="F16" s="84">
        <v>18995</v>
      </c>
      <c r="G16" s="84">
        <v>18995</v>
      </c>
      <c r="H16" s="112">
        <f t="shared" si="0"/>
        <v>100</v>
      </c>
    </row>
    <row r="17" spans="1:8" ht="22.5" customHeight="1">
      <c r="A17" s="84" t="s">
        <v>69</v>
      </c>
      <c r="B17" s="84"/>
      <c r="C17" s="84">
        <v>6251</v>
      </c>
      <c r="D17" s="112"/>
      <c r="E17" s="84" t="s">
        <v>41</v>
      </c>
      <c r="F17" s="84"/>
      <c r="G17" s="84">
        <v>49489</v>
      </c>
      <c r="H17" s="112"/>
    </row>
    <row r="18" spans="1:8" ht="22.5" customHeight="1">
      <c r="A18" s="84" t="s">
        <v>70</v>
      </c>
      <c r="B18" s="84">
        <v>16826</v>
      </c>
      <c r="C18" s="84">
        <v>16207</v>
      </c>
      <c r="D18" s="112">
        <f>C18/B18*100</f>
        <v>96.32116961844764</v>
      </c>
      <c r="E18" s="84" t="s">
        <v>71</v>
      </c>
      <c r="F18" s="84"/>
      <c r="G18" s="84">
        <v>218</v>
      </c>
      <c r="H18" s="112"/>
    </row>
    <row r="19" spans="1:8" ht="22.5" customHeight="1">
      <c r="A19" s="84" t="s">
        <v>72</v>
      </c>
      <c r="B19" s="84">
        <v>200000</v>
      </c>
      <c r="C19" s="84">
        <v>200000</v>
      </c>
      <c r="D19" s="112">
        <f>C19/B19*100</f>
        <v>100</v>
      </c>
      <c r="E19" s="84" t="s">
        <v>45</v>
      </c>
      <c r="F19" s="84"/>
      <c r="G19" s="84">
        <v>7183</v>
      </c>
      <c r="H19" s="112"/>
    </row>
    <row r="20" spans="1:8" ht="22.5" customHeight="1">
      <c r="A20" s="84" t="s">
        <v>73</v>
      </c>
      <c r="B20" s="84">
        <v>19086</v>
      </c>
      <c r="C20" s="84">
        <v>19086</v>
      </c>
      <c r="D20" s="112">
        <f>C20/B20*100</f>
        <v>100</v>
      </c>
      <c r="E20" s="84"/>
      <c r="F20" s="84"/>
      <c r="G20" s="84"/>
      <c r="H20" s="112"/>
    </row>
    <row r="21" spans="1:8" ht="22.5" customHeight="1">
      <c r="A21" s="84" t="s">
        <v>74</v>
      </c>
      <c r="B21" s="84">
        <v>2794</v>
      </c>
      <c r="C21" s="84">
        <v>2114</v>
      </c>
      <c r="D21" s="112">
        <f>C21/B21*100</f>
        <v>75.66213314244811</v>
      </c>
      <c r="E21" s="84"/>
      <c r="F21" s="84"/>
      <c r="G21" s="84"/>
      <c r="H21" s="112"/>
    </row>
    <row r="22" spans="1:8" ht="22.5" customHeight="1">
      <c r="A22" s="84"/>
      <c r="B22" s="84"/>
      <c r="C22" s="84"/>
      <c r="D22" s="84"/>
      <c r="E22" s="84"/>
      <c r="F22" s="84"/>
      <c r="G22" s="84"/>
      <c r="H22" s="112"/>
    </row>
    <row r="23" spans="1:8" ht="22.5" customHeight="1">
      <c r="A23" s="34" t="s">
        <v>75</v>
      </c>
      <c r="B23" s="84">
        <f>SUM(B15,B18:B21)</f>
        <v>538706</v>
      </c>
      <c r="C23" s="84">
        <f>C15+C16+C17+C18+C19+C20+C21</f>
        <v>553213</v>
      </c>
      <c r="D23" s="112">
        <f>C23/B23*100</f>
        <v>102.69293455057118</v>
      </c>
      <c r="E23" s="34" t="s">
        <v>76</v>
      </c>
      <c r="F23" s="84">
        <f>SUM(F15:F17)</f>
        <v>538706</v>
      </c>
      <c r="G23" s="84">
        <f>SUM(G15:G19)</f>
        <v>553213</v>
      </c>
      <c r="H23" s="112">
        <f t="shared" si="0"/>
        <v>102.69293455057118</v>
      </c>
    </row>
  </sheetData>
  <sheetProtection/>
  <mergeCells count="4">
    <mergeCell ref="A2:H2"/>
    <mergeCell ref="G3:H3"/>
    <mergeCell ref="A4:D4"/>
    <mergeCell ref="E4:H4"/>
  </mergeCells>
  <printOptions horizontalCentered="1"/>
  <pageMargins left="0.4724409448818898" right="0.4330708661417323" top="0.5511811023622047" bottom="0.15748031496062992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K13" sqref="K13"/>
    </sheetView>
  </sheetViews>
  <sheetFormatPr defaultColWidth="9.00390625" defaultRowHeight="14.25"/>
  <cols>
    <col min="1" max="1" width="35.25390625" style="0" customWidth="1"/>
    <col min="2" max="4" width="8.25390625" style="0" customWidth="1"/>
    <col min="5" max="5" width="37.25390625" style="0" customWidth="1"/>
    <col min="6" max="8" width="8.625" style="0" customWidth="1"/>
  </cols>
  <sheetData>
    <row r="1" spans="1:8" ht="14.25">
      <c r="A1" s="29" t="s">
        <v>77</v>
      </c>
      <c r="B1" s="28"/>
      <c r="C1" s="28"/>
      <c r="D1" s="28"/>
      <c r="E1" s="28"/>
      <c r="F1" s="28"/>
      <c r="G1" s="28"/>
      <c r="H1" s="28"/>
    </row>
    <row r="2" spans="1:8" ht="27">
      <c r="A2" s="2" t="s">
        <v>78</v>
      </c>
      <c r="B2" s="2"/>
      <c r="C2" s="2"/>
      <c r="D2" s="2"/>
      <c r="E2" s="2"/>
      <c r="F2" s="2"/>
      <c r="G2" s="2"/>
      <c r="H2" s="2"/>
    </row>
    <row r="3" spans="1:8" ht="30" customHeight="1">
      <c r="A3" s="1" t="s">
        <v>2</v>
      </c>
      <c r="B3" s="30"/>
      <c r="C3" s="30"/>
      <c r="D3" s="30"/>
      <c r="E3" s="31"/>
      <c r="F3" s="30" t="s">
        <v>3</v>
      </c>
      <c r="G3" s="30"/>
      <c r="H3" s="30"/>
    </row>
    <row r="4" spans="1:8" ht="31.5" customHeight="1">
      <c r="A4" s="32" t="s">
        <v>79</v>
      </c>
      <c r="B4" s="33"/>
      <c r="C4" s="33"/>
      <c r="D4" s="33"/>
      <c r="E4" s="34" t="s">
        <v>80</v>
      </c>
      <c r="F4" s="34"/>
      <c r="G4" s="34"/>
      <c r="H4" s="34"/>
    </row>
    <row r="5" spans="1:8" ht="44.25" customHeight="1">
      <c r="A5" s="35" t="s">
        <v>81</v>
      </c>
      <c r="B5" s="35" t="s">
        <v>5</v>
      </c>
      <c r="C5" s="36" t="s">
        <v>6</v>
      </c>
      <c r="D5" s="37" t="s">
        <v>82</v>
      </c>
      <c r="E5" s="38" t="s">
        <v>81</v>
      </c>
      <c r="F5" s="35" t="s">
        <v>5</v>
      </c>
      <c r="G5" s="36" t="s">
        <v>6</v>
      </c>
      <c r="H5" s="9" t="s">
        <v>82</v>
      </c>
    </row>
    <row r="6" spans="1:8" ht="40.5" customHeight="1">
      <c r="A6" s="15" t="s">
        <v>83</v>
      </c>
      <c r="B6" s="100">
        <v>22800</v>
      </c>
      <c r="C6" s="12">
        <v>26797</v>
      </c>
      <c r="D6" s="101">
        <f aca="true" t="shared" si="0" ref="D6:D11">C6/B6*100</f>
        <v>117.53070175438596</v>
      </c>
      <c r="E6" s="45" t="s">
        <v>84</v>
      </c>
      <c r="F6" s="100">
        <v>40800</v>
      </c>
      <c r="G6" s="12">
        <v>43207</v>
      </c>
      <c r="H6" s="102">
        <f aca="true" t="shared" si="1" ref="H6:H11">G6/F6*100</f>
        <v>105.89950980392157</v>
      </c>
    </row>
    <row r="7" spans="1:8" ht="40.5" customHeight="1">
      <c r="A7" s="12" t="s">
        <v>85</v>
      </c>
      <c r="B7" s="100">
        <v>1117</v>
      </c>
      <c r="C7" s="12">
        <v>1021</v>
      </c>
      <c r="D7" s="101">
        <f t="shared" si="0"/>
        <v>91.40555058191585</v>
      </c>
      <c r="E7" s="82" t="s">
        <v>86</v>
      </c>
      <c r="F7" s="100">
        <v>355</v>
      </c>
      <c r="G7" s="12">
        <v>252</v>
      </c>
      <c r="H7" s="102">
        <f t="shared" si="1"/>
        <v>70.98591549295776</v>
      </c>
    </row>
    <row r="8" spans="1:8" ht="40.5" customHeight="1">
      <c r="A8" s="15" t="s">
        <v>87</v>
      </c>
      <c r="B8" s="100">
        <v>18175</v>
      </c>
      <c r="C8" s="12">
        <v>18182</v>
      </c>
      <c r="D8" s="101">
        <f t="shared" si="0"/>
        <v>100.0385144429161</v>
      </c>
      <c r="E8" s="45" t="s">
        <v>88</v>
      </c>
      <c r="F8" s="100">
        <v>16530</v>
      </c>
      <c r="G8" s="12">
        <v>15037</v>
      </c>
      <c r="H8" s="102">
        <f t="shared" si="1"/>
        <v>90.96793708408953</v>
      </c>
    </row>
    <row r="9" spans="1:8" ht="40.5" customHeight="1">
      <c r="A9" s="12" t="s">
        <v>89</v>
      </c>
      <c r="B9" s="100">
        <v>700</v>
      </c>
      <c r="C9" s="12">
        <v>591</v>
      </c>
      <c r="D9" s="101">
        <f t="shared" si="0"/>
        <v>84.42857142857143</v>
      </c>
      <c r="E9" s="82" t="s">
        <v>90</v>
      </c>
      <c r="F9" s="100">
        <v>1800</v>
      </c>
      <c r="G9" s="12">
        <v>2300</v>
      </c>
      <c r="H9" s="102">
        <f t="shared" si="1"/>
        <v>127.77777777777777</v>
      </c>
    </row>
    <row r="10" spans="1:8" ht="40.5" customHeight="1">
      <c r="A10" s="15" t="s">
        <v>91</v>
      </c>
      <c r="B10" s="100">
        <v>91500</v>
      </c>
      <c r="C10" s="12">
        <v>85941</v>
      </c>
      <c r="D10" s="101">
        <f t="shared" si="0"/>
        <v>93.92459016393443</v>
      </c>
      <c r="E10" s="45" t="s">
        <v>92</v>
      </c>
      <c r="F10" s="100">
        <v>90000</v>
      </c>
      <c r="G10" s="12">
        <v>82732</v>
      </c>
      <c r="H10" s="102">
        <f t="shared" si="1"/>
        <v>91.92444444444445</v>
      </c>
    </row>
    <row r="11" spans="1:8" ht="40.5" customHeight="1">
      <c r="A11" s="15" t="s">
        <v>93</v>
      </c>
      <c r="B11" s="100">
        <v>46155</v>
      </c>
      <c r="C11" s="12">
        <v>44917</v>
      </c>
      <c r="D11" s="101">
        <f t="shared" si="0"/>
        <v>97.31773372332358</v>
      </c>
      <c r="E11" s="45" t="s">
        <v>94</v>
      </c>
      <c r="F11" s="100">
        <v>30023</v>
      </c>
      <c r="G11" s="12">
        <v>30219</v>
      </c>
      <c r="H11" s="102">
        <f t="shared" si="1"/>
        <v>100.65283282816509</v>
      </c>
    </row>
    <row r="12" spans="1:8" ht="40.5" customHeight="1">
      <c r="A12" s="15" t="s">
        <v>95</v>
      </c>
      <c r="B12" s="103"/>
      <c r="C12" s="103"/>
      <c r="D12" s="104"/>
      <c r="E12" s="45" t="s">
        <v>96</v>
      </c>
      <c r="F12" s="105"/>
      <c r="G12" s="105"/>
      <c r="H12" s="106"/>
    </row>
    <row r="13" spans="1:8" ht="40.5" customHeight="1">
      <c r="A13" s="84"/>
      <c r="B13" s="84"/>
      <c r="C13" s="84"/>
      <c r="D13" s="84"/>
      <c r="E13" s="84"/>
      <c r="F13" s="84"/>
      <c r="G13" s="84"/>
      <c r="H13" s="84"/>
    </row>
    <row r="14" spans="1:8" ht="40.5" customHeight="1">
      <c r="A14" s="45" t="s">
        <v>97</v>
      </c>
      <c r="B14" s="107">
        <f>SUM(B6:B13)</f>
        <v>180447</v>
      </c>
      <c r="C14" s="107">
        <f>SUM(C6:C13)</f>
        <v>177449</v>
      </c>
      <c r="D14" s="108">
        <f>C14/B14*100</f>
        <v>98.33857032812959</v>
      </c>
      <c r="E14" s="45" t="s">
        <v>98</v>
      </c>
      <c r="F14" s="109">
        <f>SUM(F6:F13)</f>
        <v>179508</v>
      </c>
      <c r="G14" s="109">
        <f>SUM(G6:G13)</f>
        <v>173747</v>
      </c>
      <c r="H14" s="110">
        <f>G14/F14*100</f>
        <v>96.7906722820153</v>
      </c>
    </row>
    <row r="15" spans="1:8" ht="14.25">
      <c r="A15" s="111" t="s">
        <v>99</v>
      </c>
      <c r="B15" s="111"/>
      <c r="C15" s="111"/>
      <c r="D15" s="111"/>
      <c r="E15" s="111"/>
      <c r="F15" s="111"/>
      <c r="G15" s="111"/>
      <c r="H15" s="111"/>
    </row>
  </sheetData>
  <sheetProtection/>
  <mergeCells count="5">
    <mergeCell ref="A2:H2"/>
    <mergeCell ref="F3:H3"/>
    <mergeCell ref="A4:D4"/>
    <mergeCell ref="E4:H4"/>
    <mergeCell ref="A15:H15"/>
  </mergeCells>
  <printOptions horizontalCentered="1"/>
  <pageMargins left="0.8263888888888888" right="0.3145833333333333" top="0.5506944444444445" bottom="0.15694444444444444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="115" zoomScaleNormal="115" workbookViewId="0" topLeftCell="A1">
      <pane xSplit="1" ySplit="4" topLeftCell="B5" activePane="bottomRight" state="frozen"/>
      <selection pane="bottomRight" activeCell="D10" sqref="D10"/>
    </sheetView>
  </sheetViews>
  <sheetFormatPr defaultColWidth="9.00390625" defaultRowHeight="14.25"/>
  <cols>
    <col min="1" max="3" width="31.50390625" style="0" customWidth="1"/>
    <col min="4" max="4" width="31.50390625" style="90" customWidth="1"/>
  </cols>
  <sheetData>
    <row r="1" ht="14.25">
      <c r="A1" s="1" t="s">
        <v>100</v>
      </c>
    </row>
    <row r="2" spans="1:4" ht="71.25" customHeight="1">
      <c r="A2" s="91" t="s">
        <v>101</v>
      </c>
      <c r="B2" s="91"/>
      <c r="C2" s="91"/>
      <c r="D2" s="91"/>
    </row>
    <row r="3" spans="1:4" ht="40.5" customHeight="1">
      <c r="A3" s="1" t="s">
        <v>2</v>
      </c>
      <c r="B3" s="1"/>
      <c r="C3" s="1"/>
      <c r="D3" s="92" t="s">
        <v>3</v>
      </c>
    </row>
    <row r="4" spans="1:4" s="25" customFormat="1" ht="30" customHeight="1">
      <c r="A4" s="34" t="s">
        <v>102</v>
      </c>
      <c r="B4" s="34" t="s">
        <v>103</v>
      </c>
      <c r="C4" s="34" t="s">
        <v>104</v>
      </c>
      <c r="D4" s="93" t="s">
        <v>82</v>
      </c>
    </row>
    <row r="5" spans="1:6" s="74" customFormat="1" ht="35.25" customHeight="1">
      <c r="A5" s="34" t="s">
        <v>10</v>
      </c>
      <c r="B5" s="34">
        <v>83529</v>
      </c>
      <c r="C5" s="34">
        <v>45416</v>
      </c>
      <c r="D5" s="94">
        <f>C5/B5*100</f>
        <v>54.37153563433059</v>
      </c>
      <c r="E5" s="95"/>
      <c r="F5" s="95"/>
    </row>
    <row r="6" spans="1:6" s="74" customFormat="1" ht="35.25" customHeight="1">
      <c r="A6" s="34" t="s">
        <v>12</v>
      </c>
      <c r="B6" s="34">
        <v>36471</v>
      </c>
      <c r="C6" s="34">
        <v>29750</v>
      </c>
      <c r="D6" s="94">
        <f>C6/B6*100</f>
        <v>81.57165967481012</v>
      </c>
      <c r="E6" s="95"/>
      <c r="F6" s="95"/>
    </row>
    <row r="7" spans="1:6" s="74" customFormat="1" ht="35.25" customHeight="1">
      <c r="A7" s="34"/>
      <c r="B7" s="34"/>
      <c r="C7" s="34"/>
      <c r="D7" s="94"/>
      <c r="E7" s="95"/>
      <c r="F7" s="95"/>
    </row>
    <row r="8" spans="1:6" s="74" customFormat="1" ht="35.25" customHeight="1">
      <c r="A8" s="82"/>
      <c r="B8" s="96"/>
      <c r="C8" s="84"/>
      <c r="D8" s="97"/>
      <c r="E8" s="95"/>
      <c r="F8" s="95"/>
    </row>
    <row r="9" spans="1:6" s="74" customFormat="1" ht="35.25" customHeight="1">
      <c r="A9" s="82"/>
      <c r="B9" s="96"/>
      <c r="C9" s="84"/>
      <c r="D9" s="97"/>
      <c r="E9" s="95"/>
      <c r="F9" s="95"/>
    </row>
    <row r="10" spans="1:6" s="74" customFormat="1" ht="35.25" customHeight="1">
      <c r="A10" s="82"/>
      <c r="B10" s="96"/>
      <c r="C10" s="84"/>
      <c r="D10" s="97"/>
      <c r="E10" s="95"/>
      <c r="F10" s="95"/>
    </row>
    <row r="11" spans="1:6" s="74" customFormat="1" ht="35.25" customHeight="1">
      <c r="A11" s="82"/>
      <c r="B11" s="96"/>
      <c r="C11" s="84"/>
      <c r="D11" s="97"/>
      <c r="E11" s="95"/>
      <c r="F11" s="95"/>
    </row>
    <row r="12" spans="1:6" s="89" customFormat="1" ht="35.25" customHeight="1">
      <c r="A12" s="34" t="s">
        <v>105</v>
      </c>
      <c r="B12" s="34">
        <f>B5+B6+B7</f>
        <v>120000</v>
      </c>
      <c r="C12" s="34">
        <f>C5+C6+C7</f>
        <v>75166</v>
      </c>
      <c r="D12" s="98">
        <f>C12/B12*100</f>
        <v>62.63833333333333</v>
      </c>
      <c r="E12" s="99"/>
      <c r="F12" s="99"/>
    </row>
  </sheetData>
  <sheetProtection/>
  <mergeCells count="1">
    <mergeCell ref="A2:D2"/>
  </mergeCells>
  <printOptions horizontalCentered="1"/>
  <pageMargins left="0.11811023622047245" right="0.15748031496062992" top="0.7086614173228347" bottom="0.2755905511811024" header="0.5118110236220472" footer="0.5118110236220472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pane xSplit="1" ySplit="5" topLeftCell="B6" activePane="bottomRight" state="frozen"/>
      <selection pane="bottomRight" activeCell="C9" sqref="C9"/>
    </sheetView>
  </sheetViews>
  <sheetFormatPr defaultColWidth="9.00390625" defaultRowHeight="14.25"/>
  <cols>
    <col min="1" max="1" width="35.00390625" style="0" customWidth="1"/>
    <col min="2" max="4" width="10.50390625" style="0" customWidth="1"/>
    <col min="5" max="5" width="10.25390625" style="0" customWidth="1"/>
    <col min="6" max="6" width="8.125" style="0" customWidth="1"/>
  </cols>
  <sheetData>
    <row r="1" ht="14.25">
      <c r="A1" s="1" t="s">
        <v>106</v>
      </c>
    </row>
    <row r="2" spans="1:6" ht="32.25" customHeight="1">
      <c r="A2" s="2" t="s">
        <v>107</v>
      </c>
      <c r="B2" s="2"/>
      <c r="C2" s="2"/>
      <c r="D2" s="2"/>
      <c r="E2" s="2"/>
      <c r="F2" s="2"/>
    </row>
    <row r="3" spans="1:6" ht="27" customHeight="1">
      <c r="A3" s="1" t="s">
        <v>2</v>
      </c>
      <c r="B3" s="1"/>
      <c r="C3" s="1"/>
      <c r="D3" s="1"/>
      <c r="E3" s="75" t="s">
        <v>108</v>
      </c>
      <c r="F3" s="75"/>
    </row>
    <row r="4" spans="1:6" s="74" customFormat="1" ht="22.5" customHeight="1">
      <c r="A4" s="76" t="s">
        <v>102</v>
      </c>
      <c r="B4" s="77" t="s">
        <v>103</v>
      </c>
      <c r="C4" s="78"/>
      <c r="D4" s="79"/>
      <c r="E4" s="80" t="s">
        <v>104</v>
      </c>
      <c r="F4" s="76" t="s">
        <v>82</v>
      </c>
    </row>
    <row r="5" spans="1:6" s="25" customFormat="1" ht="21" customHeight="1">
      <c r="A5" s="81"/>
      <c r="B5" s="34" t="s">
        <v>109</v>
      </c>
      <c r="C5" s="34" t="s">
        <v>110</v>
      </c>
      <c r="D5" s="34" t="s">
        <v>111</v>
      </c>
      <c r="E5" s="38"/>
      <c r="F5" s="81"/>
    </row>
    <row r="6" spans="1:6" ht="25.5" customHeight="1">
      <c r="A6" s="82" t="s">
        <v>11</v>
      </c>
      <c r="B6" s="83">
        <v>48692</v>
      </c>
      <c r="C6" s="83">
        <v>80</v>
      </c>
      <c r="D6" s="83">
        <f aca="true" t="shared" si="0" ref="D6:D27">B6+C6</f>
        <v>48772</v>
      </c>
      <c r="E6" s="84">
        <v>43384</v>
      </c>
      <c r="F6" s="85">
        <f aca="true" t="shared" si="1" ref="F6:F27">E6/D6*100</f>
        <v>88.95267776593127</v>
      </c>
    </row>
    <row r="7" spans="1:6" ht="25.5" customHeight="1">
      <c r="A7" s="82" t="s">
        <v>13</v>
      </c>
      <c r="B7" s="83">
        <v>12840</v>
      </c>
      <c r="C7" s="83">
        <v>80</v>
      </c>
      <c r="D7" s="83">
        <f t="shared" si="0"/>
        <v>12920</v>
      </c>
      <c r="E7" s="84">
        <v>10663</v>
      </c>
      <c r="F7" s="85">
        <f t="shared" si="1"/>
        <v>82.53095975232199</v>
      </c>
    </row>
    <row r="8" spans="1:6" ht="25.5" customHeight="1">
      <c r="A8" s="82" t="s">
        <v>14</v>
      </c>
      <c r="B8" s="83">
        <v>89831</v>
      </c>
      <c r="C8" s="83"/>
      <c r="D8" s="83">
        <f t="shared" si="0"/>
        <v>89831</v>
      </c>
      <c r="E8" s="84">
        <v>73840</v>
      </c>
      <c r="F8" s="85">
        <f t="shared" si="1"/>
        <v>82.19879551602453</v>
      </c>
    </row>
    <row r="9" spans="1:6" ht="25.5" customHeight="1">
      <c r="A9" s="82" t="s">
        <v>15</v>
      </c>
      <c r="B9" s="83">
        <v>3390</v>
      </c>
      <c r="C9" s="83">
        <v>21</v>
      </c>
      <c r="D9" s="83">
        <f t="shared" si="0"/>
        <v>3411</v>
      </c>
      <c r="E9" s="84">
        <v>6737</v>
      </c>
      <c r="F9" s="85">
        <f t="shared" si="1"/>
        <v>197.50806215186162</v>
      </c>
    </row>
    <row r="10" spans="1:6" ht="25.5" customHeight="1">
      <c r="A10" s="82" t="s">
        <v>16</v>
      </c>
      <c r="B10" s="83">
        <v>2031</v>
      </c>
      <c r="C10" s="83">
        <v>170</v>
      </c>
      <c r="D10" s="83">
        <f t="shared" si="0"/>
        <v>2201</v>
      </c>
      <c r="E10" s="84">
        <v>1799</v>
      </c>
      <c r="F10" s="85">
        <f t="shared" si="1"/>
        <v>81.73557473875512</v>
      </c>
    </row>
    <row r="11" spans="1:6" ht="25.5" customHeight="1">
      <c r="A11" s="82" t="s">
        <v>17</v>
      </c>
      <c r="B11" s="83">
        <v>102326</v>
      </c>
      <c r="C11" s="83">
        <v>5439</v>
      </c>
      <c r="D11" s="83">
        <f t="shared" si="0"/>
        <v>107765</v>
      </c>
      <c r="E11" s="84">
        <v>80296</v>
      </c>
      <c r="F11" s="85">
        <f t="shared" si="1"/>
        <v>74.5102769916021</v>
      </c>
    </row>
    <row r="12" spans="1:6" ht="25.5" customHeight="1">
      <c r="A12" s="82" t="s">
        <v>112</v>
      </c>
      <c r="B12" s="83">
        <v>91755</v>
      </c>
      <c r="C12" s="83">
        <v>1047</v>
      </c>
      <c r="D12" s="83">
        <f t="shared" si="0"/>
        <v>92802</v>
      </c>
      <c r="E12" s="84">
        <v>67291</v>
      </c>
      <c r="F12" s="85">
        <f t="shared" si="1"/>
        <v>72.51029072649297</v>
      </c>
    </row>
    <row r="13" spans="1:6" ht="25.5" customHeight="1">
      <c r="A13" s="82" t="s">
        <v>19</v>
      </c>
      <c r="B13" s="83">
        <v>2519</v>
      </c>
      <c r="C13" s="83"/>
      <c r="D13" s="83">
        <f t="shared" si="0"/>
        <v>2519</v>
      </c>
      <c r="E13" s="84">
        <v>2430</v>
      </c>
      <c r="F13" s="85">
        <f t="shared" si="1"/>
        <v>96.46685192536721</v>
      </c>
    </row>
    <row r="14" spans="1:6" ht="25.5" customHeight="1">
      <c r="A14" s="86" t="s">
        <v>20</v>
      </c>
      <c r="B14" s="83">
        <v>24176</v>
      </c>
      <c r="C14" s="83">
        <v>1517</v>
      </c>
      <c r="D14" s="83">
        <f t="shared" si="0"/>
        <v>25693</v>
      </c>
      <c r="E14" s="84">
        <v>21846</v>
      </c>
      <c r="F14" s="85">
        <f t="shared" si="1"/>
        <v>85.02705016930682</v>
      </c>
    </row>
    <row r="15" spans="1:6" ht="25.5" customHeight="1">
      <c r="A15" s="86" t="s">
        <v>21</v>
      </c>
      <c r="B15" s="83">
        <v>56575</v>
      </c>
      <c r="C15" s="83">
        <v>4737</v>
      </c>
      <c r="D15" s="83">
        <f t="shared" si="0"/>
        <v>61312</v>
      </c>
      <c r="E15" s="84">
        <v>42580</v>
      </c>
      <c r="F15" s="85">
        <f t="shared" si="1"/>
        <v>69.44806889352819</v>
      </c>
    </row>
    <row r="16" spans="1:6" ht="25.5" customHeight="1">
      <c r="A16" s="86" t="s">
        <v>22</v>
      </c>
      <c r="B16" s="83">
        <v>7320</v>
      </c>
      <c r="C16" s="83"/>
      <c r="D16" s="83">
        <f t="shared" si="0"/>
        <v>7320</v>
      </c>
      <c r="E16" s="84">
        <v>5025</v>
      </c>
      <c r="F16" s="85">
        <f t="shared" si="1"/>
        <v>68.64754098360656</v>
      </c>
    </row>
    <row r="17" spans="1:6" ht="24.75" customHeight="1">
      <c r="A17" s="87" t="s">
        <v>23</v>
      </c>
      <c r="B17" s="83">
        <v>356</v>
      </c>
      <c r="C17" s="83"/>
      <c r="D17" s="83">
        <f t="shared" si="0"/>
        <v>356</v>
      </c>
      <c r="E17" s="84">
        <v>350</v>
      </c>
      <c r="F17" s="85">
        <f t="shared" si="1"/>
        <v>98.31460674157303</v>
      </c>
    </row>
    <row r="18" spans="1:6" ht="25.5" customHeight="1">
      <c r="A18" s="87" t="s">
        <v>24</v>
      </c>
      <c r="B18" s="83">
        <v>1835</v>
      </c>
      <c r="C18" s="83">
        <v>131</v>
      </c>
      <c r="D18" s="83">
        <f t="shared" si="0"/>
        <v>1966</v>
      </c>
      <c r="E18" s="84">
        <v>1900</v>
      </c>
      <c r="F18" s="85">
        <f t="shared" si="1"/>
        <v>96.64292980671414</v>
      </c>
    </row>
    <row r="19" spans="1:6" ht="24.75" customHeight="1">
      <c r="A19" s="87" t="s">
        <v>113</v>
      </c>
      <c r="B19" s="83">
        <v>1670</v>
      </c>
      <c r="C19" s="83"/>
      <c r="D19" s="83">
        <f t="shared" si="0"/>
        <v>1670</v>
      </c>
      <c r="E19" s="84">
        <v>1639</v>
      </c>
      <c r="F19" s="85">
        <f t="shared" si="1"/>
        <v>98.1437125748503</v>
      </c>
    </row>
    <row r="20" spans="1:6" ht="25.5" customHeight="1">
      <c r="A20" s="87" t="s">
        <v>26</v>
      </c>
      <c r="B20" s="83">
        <v>6825</v>
      </c>
      <c r="C20" s="83">
        <v>1768</v>
      </c>
      <c r="D20" s="83">
        <f t="shared" si="0"/>
        <v>8593</v>
      </c>
      <c r="E20" s="84">
        <v>6179</v>
      </c>
      <c r="F20" s="85">
        <f t="shared" si="1"/>
        <v>71.90736646107297</v>
      </c>
    </row>
    <row r="21" spans="1:6" ht="25.5" customHeight="1">
      <c r="A21" s="87" t="s">
        <v>114</v>
      </c>
      <c r="B21" s="83">
        <v>2341</v>
      </c>
      <c r="C21" s="83">
        <v>2222</v>
      </c>
      <c r="D21" s="83">
        <f t="shared" si="0"/>
        <v>4563</v>
      </c>
      <c r="E21" s="84">
        <v>2972</v>
      </c>
      <c r="F21" s="85">
        <f t="shared" si="1"/>
        <v>65.13258820951128</v>
      </c>
    </row>
    <row r="22" spans="1:6" ht="25.5" customHeight="1">
      <c r="A22" s="86" t="s">
        <v>115</v>
      </c>
      <c r="B22" s="83">
        <v>498</v>
      </c>
      <c r="C22" s="83">
        <v>1565</v>
      </c>
      <c r="D22" s="83">
        <f t="shared" si="0"/>
        <v>2063</v>
      </c>
      <c r="E22" s="84">
        <v>2011</v>
      </c>
      <c r="F22" s="85">
        <f t="shared" si="1"/>
        <v>97.47939893359185</v>
      </c>
    </row>
    <row r="23" spans="1:6" ht="25.5" customHeight="1">
      <c r="A23" s="86" t="s">
        <v>29</v>
      </c>
      <c r="B23" s="83">
        <v>7500</v>
      </c>
      <c r="C23" s="83"/>
      <c r="D23" s="83">
        <f t="shared" si="0"/>
        <v>7500</v>
      </c>
      <c r="E23" s="84"/>
      <c r="F23" s="85">
        <f t="shared" si="1"/>
        <v>0</v>
      </c>
    </row>
    <row r="24" spans="1:6" ht="25.5" customHeight="1">
      <c r="A24" s="86" t="s">
        <v>30</v>
      </c>
      <c r="B24" s="83">
        <v>13857</v>
      </c>
      <c r="C24" s="83"/>
      <c r="D24" s="83">
        <f t="shared" si="0"/>
        <v>13857</v>
      </c>
      <c r="E24" s="84">
        <v>12458</v>
      </c>
      <c r="F24" s="85">
        <f t="shared" si="1"/>
        <v>89.90401962906834</v>
      </c>
    </row>
    <row r="25" spans="1:6" ht="25.5" customHeight="1">
      <c r="A25" s="86" t="s">
        <v>31</v>
      </c>
      <c r="B25" s="83">
        <v>3751</v>
      </c>
      <c r="C25" s="83"/>
      <c r="D25" s="83">
        <f t="shared" si="0"/>
        <v>3751</v>
      </c>
      <c r="E25" s="84"/>
      <c r="F25" s="85">
        <f t="shared" si="1"/>
        <v>0</v>
      </c>
    </row>
    <row r="26" spans="1:6" ht="25.5" customHeight="1">
      <c r="A26" s="86" t="s">
        <v>116</v>
      </c>
      <c r="B26" s="83">
        <v>26000</v>
      </c>
      <c r="C26" s="83"/>
      <c r="D26" s="83">
        <f t="shared" si="0"/>
        <v>26000</v>
      </c>
      <c r="E26" s="84"/>
      <c r="F26" s="85">
        <f t="shared" si="1"/>
        <v>0</v>
      </c>
    </row>
    <row r="27" spans="1:6" ht="25.5" customHeight="1">
      <c r="A27" s="88" t="s">
        <v>111</v>
      </c>
      <c r="B27" s="83">
        <f>SUM(B6:B26)</f>
        <v>506088</v>
      </c>
      <c r="C27" s="83">
        <f>SUM(C6:C24)</f>
        <v>18777</v>
      </c>
      <c r="D27" s="83">
        <f t="shared" si="0"/>
        <v>524865</v>
      </c>
      <c r="E27" s="83">
        <f>SUM(E6:E24)</f>
        <v>383400</v>
      </c>
      <c r="F27" s="85">
        <f t="shared" si="1"/>
        <v>73.04735503415164</v>
      </c>
    </row>
  </sheetData>
  <sheetProtection/>
  <mergeCells count="6">
    <mergeCell ref="A2:F2"/>
    <mergeCell ref="E3:F3"/>
    <mergeCell ref="B4:D4"/>
    <mergeCell ref="A4:A5"/>
    <mergeCell ref="E4:E5"/>
    <mergeCell ref="F4:F5"/>
  </mergeCells>
  <printOptions horizontalCentered="1"/>
  <pageMargins left="0.5905511811023623" right="0.15748031496062992" top="0.9842519685039371" bottom="0.9842519685039371" header="0.5118110236220472" footer="0.5118110236220472"/>
  <pageSetup horizontalDpi="200" verticalDpi="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G15" sqref="G15"/>
    </sheetView>
  </sheetViews>
  <sheetFormatPr defaultColWidth="9.00390625" defaultRowHeight="14.25"/>
  <cols>
    <col min="1" max="1" width="22.75390625" style="28" customWidth="1"/>
    <col min="2" max="2" width="7.625" style="28" customWidth="1"/>
    <col min="3" max="3" width="7.25390625" style="28" customWidth="1"/>
    <col min="4" max="4" width="7.50390625" style="28" customWidth="1"/>
    <col min="5" max="5" width="8.50390625" style="28" customWidth="1"/>
    <col min="6" max="6" width="5.375" style="28" customWidth="1"/>
    <col min="7" max="7" width="38.125" style="28" customWidth="1"/>
    <col min="8" max="8" width="8.125" style="28" customWidth="1"/>
    <col min="9" max="9" width="7.375" style="28" customWidth="1"/>
    <col min="10" max="10" width="8.125" style="28" customWidth="1"/>
    <col min="11" max="11" width="7.75390625" style="28" customWidth="1"/>
    <col min="12" max="12" width="5.625" style="28" customWidth="1"/>
    <col min="13" max="16384" width="9.00390625" style="28" customWidth="1"/>
  </cols>
  <sheetData>
    <row r="1" spans="1:4" ht="18.75">
      <c r="A1" s="29" t="s">
        <v>117</v>
      </c>
      <c r="B1" s="47"/>
      <c r="C1" s="47"/>
      <c r="D1" s="47"/>
    </row>
    <row r="2" spans="1:12" ht="40.5" customHeight="1">
      <c r="A2" s="48" t="s">
        <v>118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7.75" customHeight="1">
      <c r="A3" s="1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73" t="s">
        <v>3</v>
      </c>
      <c r="L3" s="73"/>
    </row>
    <row r="4" spans="1:12" ht="25.5" customHeight="1">
      <c r="A4" s="50" t="s">
        <v>119</v>
      </c>
      <c r="B4" s="50"/>
      <c r="C4" s="50"/>
      <c r="D4" s="50"/>
      <c r="E4" s="50"/>
      <c r="F4" s="50"/>
      <c r="G4" s="50" t="s">
        <v>120</v>
      </c>
      <c r="H4" s="50"/>
      <c r="I4" s="50"/>
      <c r="J4" s="50"/>
      <c r="K4" s="50"/>
      <c r="L4" s="50"/>
    </row>
    <row r="5" spans="1:12" ht="27">
      <c r="A5" s="51" t="s">
        <v>51</v>
      </c>
      <c r="B5" s="52" t="s">
        <v>103</v>
      </c>
      <c r="C5" s="53"/>
      <c r="D5" s="54"/>
      <c r="E5" s="55" t="s">
        <v>104</v>
      </c>
      <c r="F5" s="55" t="s">
        <v>82</v>
      </c>
      <c r="G5" s="56" t="s">
        <v>121</v>
      </c>
      <c r="H5" s="52" t="s">
        <v>103</v>
      </c>
      <c r="I5" s="53"/>
      <c r="J5" s="54"/>
      <c r="K5" s="58" t="s">
        <v>104</v>
      </c>
      <c r="L5" s="58" t="s">
        <v>82</v>
      </c>
    </row>
    <row r="6" spans="1:12" ht="27">
      <c r="A6" s="57"/>
      <c r="B6" s="58" t="s">
        <v>109</v>
      </c>
      <c r="C6" s="58" t="s">
        <v>122</v>
      </c>
      <c r="D6" s="58" t="s">
        <v>111</v>
      </c>
      <c r="E6" s="59"/>
      <c r="F6" s="59"/>
      <c r="G6" s="56"/>
      <c r="H6" s="58" t="s">
        <v>109</v>
      </c>
      <c r="I6" s="58" t="s">
        <v>122</v>
      </c>
      <c r="J6" s="58" t="s">
        <v>111</v>
      </c>
      <c r="K6" s="58"/>
      <c r="L6" s="58"/>
    </row>
    <row r="7" spans="1:12" ht="23.25" customHeight="1">
      <c r="A7" s="60" t="s">
        <v>54</v>
      </c>
      <c r="B7" s="61">
        <v>300000</v>
      </c>
      <c r="C7" s="61"/>
      <c r="D7" s="61">
        <f>SUM(B7:C7)</f>
        <v>300000</v>
      </c>
      <c r="E7" s="61">
        <v>117396</v>
      </c>
      <c r="F7" s="62">
        <f>E7/D7*100</f>
        <v>39.132</v>
      </c>
      <c r="G7" s="63" t="s">
        <v>123</v>
      </c>
      <c r="H7" s="61">
        <v>283927</v>
      </c>
      <c r="I7" s="61"/>
      <c r="J7" s="61">
        <f>SUM(H7:I7)</f>
        <v>283927</v>
      </c>
      <c r="K7" s="61">
        <v>229324</v>
      </c>
      <c r="L7" s="62">
        <f>K7/J7*100</f>
        <v>80.76864827931122</v>
      </c>
    </row>
    <row r="8" spans="1:12" ht="23.25" customHeight="1">
      <c r="A8" s="60" t="s">
        <v>124</v>
      </c>
      <c r="B8" s="61">
        <v>5000</v>
      </c>
      <c r="C8" s="61"/>
      <c r="D8" s="61">
        <f aca="true" t="shared" si="0" ref="D8:D17">SUM(B8:C8)</f>
        <v>5000</v>
      </c>
      <c r="E8" s="61">
        <v>4447</v>
      </c>
      <c r="F8" s="62">
        <f aca="true" t="shared" si="1" ref="F8:F17">E8/D8*100</f>
        <v>88.94</v>
      </c>
      <c r="G8" s="60" t="s">
        <v>125</v>
      </c>
      <c r="H8" s="61">
        <v>50000</v>
      </c>
      <c r="I8" s="61"/>
      <c r="J8" s="61">
        <f aca="true" t="shared" si="2" ref="J8:J16">SUM(H8:I8)</f>
        <v>50000</v>
      </c>
      <c r="K8" s="61">
        <v>62880</v>
      </c>
      <c r="L8" s="62">
        <f aca="true" t="shared" si="3" ref="L8:L20">K8/J8*100</f>
        <v>125.76</v>
      </c>
    </row>
    <row r="9" spans="1:12" ht="23.25" customHeight="1">
      <c r="A9" s="60" t="s">
        <v>126</v>
      </c>
      <c r="B9" s="61">
        <v>295000</v>
      </c>
      <c r="C9" s="61"/>
      <c r="D9" s="61">
        <f t="shared" si="0"/>
        <v>295000</v>
      </c>
      <c r="E9" s="61">
        <v>112949</v>
      </c>
      <c r="F9" s="62">
        <f t="shared" si="1"/>
        <v>38.28779661016949</v>
      </c>
      <c r="G9" s="60" t="s">
        <v>127</v>
      </c>
      <c r="H9" s="61">
        <v>60000</v>
      </c>
      <c r="I9" s="61"/>
      <c r="J9" s="61">
        <f t="shared" si="2"/>
        <v>60000</v>
      </c>
      <c r="K9" s="61">
        <v>55663</v>
      </c>
      <c r="L9" s="62">
        <f t="shared" si="3"/>
        <v>92.77166666666666</v>
      </c>
    </row>
    <row r="10" spans="1:12" ht="30.75" customHeight="1">
      <c r="A10" s="64" t="s">
        <v>128</v>
      </c>
      <c r="B10" s="61"/>
      <c r="C10" s="61"/>
      <c r="D10" s="61"/>
      <c r="E10" s="61"/>
      <c r="F10" s="62"/>
      <c r="G10" s="63" t="s">
        <v>129</v>
      </c>
      <c r="H10" s="61">
        <v>173927</v>
      </c>
      <c r="I10" s="61"/>
      <c r="J10" s="61">
        <f t="shared" si="2"/>
        <v>173927</v>
      </c>
      <c r="K10" s="61">
        <v>110781</v>
      </c>
      <c r="L10" s="62">
        <f t="shared" si="3"/>
        <v>63.69396355942436</v>
      </c>
    </row>
    <row r="11" spans="1:12" ht="23.25" customHeight="1">
      <c r="A11" s="65"/>
      <c r="B11" s="65"/>
      <c r="C11" s="65"/>
      <c r="D11" s="61"/>
      <c r="E11" s="65"/>
      <c r="F11" s="62"/>
      <c r="G11" s="66" t="s">
        <v>130</v>
      </c>
      <c r="H11" s="61"/>
      <c r="I11" s="61">
        <v>78200</v>
      </c>
      <c r="J11" s="61">
        <f t="shared" si="2"/>
        <v>78200</v>
      </c>
      <c r="K11" s="61">
        <v>46400</v>
      </c>
      <c r="L11" s="62">
        <f t="shared" si="3"/>
        <v>59.33503836317136</v>
      </c>
    </row>
    <row r="12" spans="1:12" ht="23.25" customHeight="1">
      <c r="A12" s="65"/>
      <c r="B12" s="65"/>
      <c r="C12" s="65"/>
      <c r="D12" s="61"/>
      <c r="E12" s="65"/>
      <c r="F12" s="62"/>
      <c r="G12" s="60" t="s">
        <v>131</v>
      </c>
      <c r="H12" s="61">
        <v>8267</v>
      </c>
      <c r="I12" s="61"/>
      <c r="J12" s="61">
        <f t="shared" si="2"/>
        <v>8267</v>
      </c>
      <c r="K12" s="61">
        <v>1921</v>
      </c>
      <c r="L12" s="62">
        <f t="shared" si="3"/>
        <v>23.236966251360833</v>
      </c>
    </row>
    <row r="13" spans="1:12" ht="23.25" customHeight="1">
      <c r="A13" s="65"/>
      <c r="B13" s="65"/>
      <c r="C13" s="65"/>
      <c r="D13" s="61"/>
      <c r="E13" s="65"/>
      <c r="F13" s="62"/>
      <c r="G13" s="60" t="s">
        <v>62</v>
      </c>
      <c r="H13" s="61">
        <v>14830</v>
      </c>
      <c r="I13" s="61"/>
      <c r="J13" s="61">
        <f t="shared" si="2"/>
        <v>14830</v>
      </c>
      <c r="K13" s="61">
        <v>14606</v>
      </c>
      <c r="L13" s="62">
        <f t="shared" si="3"/>
        <v>98.48954821308159</v>
      </c>
    </row>
    <row r="14" spans="1:12" ht="23.25" customHeight="1">
      <c r="A14" s="65"/>
      <c r="B14" s="65"/>
      <c r="C14" s="65"/>
      <c r="D14" s="61"/>
      <c r="E14" s="65"/>
      <c r="F14" s="62"/>
      <c r="G14" s="60"/>
      <c r="H14" s="61"/>
      <c r="I14" s="61"/>
      <c r="J14" s="61"/>
      <c r="K14" s="61"/>
      <c r="L14" s="62"/>
    </row>
    <row r="15" spans="1:12" ht="23.25" customHeight="1">
      <c r="A15" s="60" t="s">
        <v>132</v>
      </c>
      <c r="B15" s="61">
        <v>300000</v>
      </c>
      <c r="C15" s="61"/>
      <c r="D15" s="61">
        <f t="shared" si="0"/>
        <v>300000</v>
      </c>
      <c r="E15" s="67">
        <f>SUM(E7,E10)</f>
        <v>117396</v>
      </c>
      <c r="F15" s="62">
        <f t="shared" si="1"/>
        <v>39.132</v>
      </c>
      <c r="G15" s="60" t="s">
        <v>133</v>
      </c>
      <c r="H15" s="61">
        <f>H7+H11+H12+H13</f>
        <v>307024</v>
      </c>
      <c r="I15" s="61">
        <f>I7+I11+I12+I13</f>
        <v>78200</v>
      </c>
      <c r="J15" s="61">
        <f>J7+J11+J12+J13</f>
        <v>385224</v>
      </c>
      <c r="K15" s="61">
        <f>K7+K11+K12+K13</f>
        <v>292251</v>
      </c>
      <c r="L15" s="62">
        <f t="shared" si="3"/>
        <v>75.8652108902872</v>
      </c>
    </row>
    <row r="16" spans="1:12" ht="23.25" customHeight="1">
      <c r="A16" s="60" t="s">
        <v>134</v>
      </c>
      <c r="B16" s="61">
        <v>8267</v>
      </c>
      <c r="C16" s="61"/>
      <c r="D16" s="61">
        <f t="shared" si="0"/>
        <v>8267</v>
      </c>
      <c r="E16" s="61">
        <v>6200</v>
      </c>
      <c r="F16" s="62">
        <f t="shared" si="1"/>
        <v>74.99697592838999</v>
      </c>
      <c r="G16" s="60" t="s">
        <v>135</v>
      </c>
      <c r="H16" s="61">
        <v>1243</v>
      </c>
      <c r="I16" s="61"/>
      <c r="J16" s="61">
        <f t="shared" si="2"/>
        <v>1243</v>
      </c>
      <c r="K16" s="61">
        <v>14967</v>
      </c>
      <c r="L16" s="62">
        <f t="shared" si="3"/>
        <v>1204.1029766693484</v>
      </c>
    </row>
    <row r="17" spans="1:12" ht="23.25" customHeight="1">
      <c r="A17" s="60" t="s">
        <v>136</v>
      </c>
      <c r="B17" s="61"/>
      <c r="C17" s="61">
        <v>78200</v>
      </c>
      <c r="D17" s="61">
        <f t="shared" si="0"/>
        <v>78200</v>
      </c>
      <c r="E17" s="61">
        <v>78200</v>
      </c>
      <c r="F17" s="62">
        <f t="shared" si="1"/>
        <v>100</v>
      </c>
      <c r="G17" s="60" t="s">
        <v>41</v>
      </c>
      <c r="H17" s="61"/>
      <c r="I17" s="61"/>
      <c r="J17" s="61"/>
      <c r="K17" s="43"/>
      <c r="L17" s="62"/>
    </row>
    <row r="18" spans="1:12" ht="23.25" customHeight="1">
      <c r="A18" s="64"/>
      <c r="B18" s="68"/>
      <c r="C18" s="68"/>
      <c r="D18" s="68"/>
      <c r="E18" s="68"/>
      <c r="F18" s="69"/>
      <c r="G18" s="43"/>
      <c r="H18" s="43"/>
      <c r="I18" s="43"/>
      <c r="J18" s="43"/>
      <c r="K18" s="43"/>
      <c r="L18" s="62"/>
    </row>
    <row r="19" spans="1:12" ht="23.25" customHeight="1">
      <c r="A19" s="64"/>
      <c r="B19" s="68"/>
      <c r="C19" s="68"/>
      <c r="D19" s="68"/>
      <c r="E19" s="68"/>
      <c r="F19" s="69"/>
      <c r="G19" s="70"/>
      <c r="H19" s="71"/>
      <c r="I19" s="71"/>
      <c r="J19" s="71"/>
      <c r="K19" s="71"/>
      <c r="L19" s="62"/>
    </row>
    <row r="20" spans="1:12" ht="23.25" customHeight="1">
      <c r="A20" s="56" t="s">
        <v>137</v>
      </c>
      <c r="B20" s="68">
        <f>B15+B16+B17</f>
        <v>308267</v>
      </c>
      <c r="C20" s="68">
        <f>C15+C16+C17</f>
        <v>78200</v>
      </c>
      <c r="D20" s="68">
        <f>D15+D16+D17</f>
        <v>386467</v>
      </c>
      <c r="E20" s="68">
        <f>E15+E16+E17</f>
        <v>201796</v>
      </c>
      <c r="F20" s="69">
        <f>E20/B20*100</f>
        <v>65.4614344058884</v>
      </c>
      <c r="G20" s="56" t="s">
        <v>138</v>
      </c>
      <c r="H20" s="72">
        <f>H15+H16</f>
        <v>308267</v>
      </c>
      <c r="I20" s="72">
        <f>I15+I16</f>
        <v>78200</v>
      </c>
      <c r="J20" s="72">
        <f>J15+J16</f>
        <v>386467</v>
      </c>
      <c r="K20" s="72">
        <f>K15+K16</f>
        <v>307218</v>
      </c>
      <c r="L20" s="62">
        <f t="shared" si="3"/>
        <v>79.4939800810936</v>
      </c>
    </row>
  </sheetData>
  <sheetProtection/>
  <mergeCells count="9">
    <mergeCell ref="A2:L2"/>
    <mergeCell ref="K3:L3"/>
    <mergeCell ref="A4:F4"/>
    <mergeCell ref="G4:L4"/>
    <mergeCell ref="B5:D5"/>
    <mergeCell ref="H5:J5"/>
    <mergeCell ref="A5:A6"/>
    <mergeCell ref="E5:E6"/>
    <mergeCell ref="F5:F6"/>
  </mergeCells>
  <printOptions horizontalCentered="1"/>
  <pageMargins left="0.2362204724409449" right="0.1968503937007874" top="0.5905511811023623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37.00390625" style="28" customWidth="1"/>
    <col min="2" max="4" width="8.125" style="28" customWidth="1"/>
    <col min="5" max="5" width="38.50390625" style="28" customWidth="1"/>
    <col min="6" max="8" width="9.625" style="28" customWidth="1"/>
    <col min="9" max="16384" width="9.00390625" style="28" customWidth="1"/>
  </cols>
  <sheetData>
    <row r="1" ht="14.25">
      <c r="A1" s="29" t="s">
        <v>139</v>
      </c>
    </row>
    <row r="2" spans="1:8" ht="50.25" customHeight="1">
      <c r="A2" s="2" t="s">
        <v>140</v>
      </c>
      <c r="B2" s="2"/>
      <c r="C2" s="2"/>
      <c r="D2" s="2"/>
      <c r="E2" s="2"/>
      <c r="F2" s="2"/>
      <c r="G2" s="2"/>
      <c r="H2" s="2"/>
    </row>
    <row r="3" spans="1:8" s="24" customFormat="1" ht="24" customHeight="1">
      <c r="A3" s="1" t="s">
        <v>2</v>
      </c>
      <c r="B3" s="30"/>
      <c r="C3" s="30"/>
      <c r="D3" s="30"/>
      <c r="E3" s="31"/>
      <c r="F3" s="30" t="s">
        <v>3</v>
      </c>
      <c r="G3" s="30"/>
      <c r="H3" s="30"/>
    </row>
    <row r="4" spans="1:8" s="25" customFormat="1" ht="30.75" customHeight="1">
      <c r="A4" s="32" t="s">
        <v>79</v>
      </c>
      <c r="B4" s="33"/>
      <c r="C4" s="33"/>
      <c r="D4" s="33"/>
      <c r="E4" s="34" t="s">
        <v>80</v>
      </c>
      <c r="F4" s="34"/>
      <c r="G4" s="34"/>
      <c r="H4" s="34"/>
    </row>
    <row r="5" spans="1:8" s="26" customFormat="1" ht="36.75" customHeight="1">
      <c r="A5" s="35" t="s">
        <v>81</v>
      </c>
      <c r="B5" s="35" t="s">
        <v>103</v>
      </c>
      <c r="C5" s="36" t="s">
        <v>104</v>
      </c>
      <c r="D5" s="37" t="s">
        <v>82</v>
      </c>
      <c r="E5" s="38" t="s">
        <v>81</v>
      </c>
      <c r="F5" s="38" t="s">
        <v>141</v>
      </c>
      <c r="G5" s="38" t="s">
        <v>104</v>
      </c>
      <c r="H5" s="39" t="s">
        <v>82</v>
      </c>
    </row>
    <row r="6" spans="1:8" s="27" customFormat="1" ht="32.25" customHeight="1">
      <c r="A6" s="12" t="s">
        <v>142</v>
      </c>
      <c r="B6" s="12">
        <v>25536</v>
      </c>
      <c r="C6" s="40">
        <v>19073</v>
      </c>
      <c r="D6" s="41">
        <f aca="true" t="shared" si="0" ref="D6:D11">C6/B6*100</f>
        <v>74.69063283208021</v>
      </c>
      <c r="E6" s="12" t="s">
        <v>143</v>
      </c>
      <c r="F6" s="12">
        <v>44880</v>
      </c>
      <c r="G6" s="12">
        <v>26744</v>
      </c>
      <c r="H6" s="42">
        <f aca="true" t="shared" si="1" ref="H6:H11">G6/F6*100</f>
        <v>59.590017825311946</v>
      </c>
    </row>
    <row r="7" spans="1:8" s="27" customFormat="1" ht="32.25" customHeight="1">
      <c r="A7" s="12" t="s">
        <v>85</v>
      </c>
      <c r="B7" s="12">
        <v>1137</v>
      </c>
      <c r="C7" s="40">
        <v>623.2</v>
      </c>
      <c r="D7" s="41">
        <f t="shared" si="0"/>
        <v>54.81090589270009</v>
      </c>
      <c r="E7" s="12" t="s">
        <v>86</v>
      </c>
      <c r="F7" s="12">
        <v>373</v>
      </c>
      <c r="G7" s="12">
        <v>495.21</v>
      </c>
      <c r="H7" s="42">
        <f t="shared" si="1"/>
        <v>132.76407506702412</v>
      </c>
    </row>
    <row r="8" spans="1:8" s="27" customFormat="1" ht="32.25" customHeight="1">
      <c r="A8" s="12" t="s">
        <v>87</v>
      </c>
      <c r="B8" s="12">
        <v>17905</v>
      </c>
      <c r="C8" s="40">
        <v>8537</v>
      </c>
      <c r="D8" s="41">
        <f t="shared" si="0"/>
        <v>47.67941915666015</v>
      </c>
      <c r="E8" s="12" t="s">
        <v>88</v>
      </c>
      <c r="F8" s="12">
        <v>16364</v>
      </c>
      <c r="G8" s="12">
        <v>10207</v>
      </c>
      <c r="H8" s="42">
        <f t="shared" si="1"/>
        <v>62.37472500611098</v>
      </c>
    </row>
    <row r="9" spans="1:8" s="27" customFormat="1" ht="32.25" customHeight="1">
      <c r="A9" s="12" t="s">
        <v>89</v>
      </c>
      <c r="B9" s="12">
        <v>800</v>
      </c>
      <c r="C9" s="40">
        <v>694</v>
      </c>
      <c r="D9" s="41">
        <f t="shared" si="0"/>
        <v>86.75</v>
      </c>
      <c r="E9" s="12" t="s">
        <v>90</v>
      </c>
      <c r="F9" s="12">
        <v>1200</v>
      </c>
      <c r="G9" s="12">
        <v>1296</v>
      </c>
      <c r="H9" s="42">
        <f t="shared" si="1"/>
        <v>108</v>
      </c>
    </row>
    <row r="10" spans="1:8" s="27" customFormat="1" ht="32.25" customHeight="1">
      <c r="A10" s="15" t="s">
        <v>91</v>
      </c>
      <c r="B10" s="12">
        <v>100153</v>
      </c>
      <c r="C10" s="40">
        <v>32468</v>
      </c>
      <c r="D10" s="41">
        <f t="shared" si="0"/>
        <v>32.418399848232205</v>
      </c>
      <c r="E10" s="15" t="s">
        <v>92</v>
      </c>
      <c r="F10" s="12">
        <v>95050</v>
      </c>
      <c r="G10" s="12">
        <v>45095</v>
      </c>
      <c r="H10" s="42">
        <f t="shared" si="1"/>
        <v>47.443450815360336</v>
      </c>
    </row>
    <row r="11" spans="1:8" s="27" customFormat="1" ht="32.25" customHeight="1">
      <c r="A11" s="15" t="s">
        <v>93</v>
      </c>
      <c r="B11" s="12">
        <v>46202</v>
      </c>
      <c r="C11" s="40">
        <v>25711</v>
      </c>
      <c r="D11" s="41">
        <f t="shared" si="0"/>
        <v>55.64910609930306</v>
      </c>
      <c r="E11" s="15" t="s">
        <v>94</v>
      </c>
      <c r="F11" s="12">
        <v>32827</v>
      </c>
      <c r="G11" s="12">
        <v>23369</v>
      </c>
      <c r="H11" s="42">
        <f t="shared" si="1"/>
        <v>71.18835105248729</v>
      </c>
    </row>
    <row r="12" spans="1:8" s="27" customFormat="1" ht="32.25" customHeight="1">
      <c r="A12" s="12" t="s">
        <v>95</v>
      </c>
      <c r="B12" s="12"/>
      <c r="C12" s="40"/>
      <c r="D12" s="40"/>
      <c r="E12" s="12" t="s">
        <v>96</v>
      </c>
      <c r="F12" s="12"/>
      <c r="G12" s="12"/>
      <c r="H12" s="12"/>
    </row>
    <row r="13" spans="1:8" s="27" customFormat="1" ht="28.5" customHeight="1">
      <c r="A13" s="43"/>
      <c r="B13" s="43"/>
      <c r="C13" s="43"/>
      <c r="D13" s="43"/>
      <c r="E13" s="43"/>
      <c r="F13" s="43"/>
      <c r="G13" s="12"/>
      <c r="H13" s="12"/>
    </row>
    <row r="14" spans="1:8" s="27" customFormat="1" ht="28.5" customHeight="1">
      <c r="A14" s="43"/>
      <c r="B14" s="43"/>
      <c r="C14" s="43"/>
      <c r="D14" s="44"/>
      <c r="E14" s="43"/>
      <c r="F14" s="43"/>
      <c r="G14" s="12"/>
      <c r="H14" s="12"/>
    </row>
    <row r="15" spans="1:8" s="27" customFormat="1" ht="28.5" customHeight="1">
      <c r="A15" s="43"/>
      <c r="B15" s="43"/>
      <c r="C15" s="43"/>
      <c r="D15" s="44"/>
      <c r="E15" s="43"/>
      <c r="F15" s="43"/>
      <c r="G15" s="12"/>
      <c r="H15" s="12"/>
    </row>
    <row r="16" spans="1:8" s="27" customFormat="1" ht="28.5" customHeight="1">
      <c r="A16" s="45" t="s">
        <v>97</v>
      </c>
      <c r="B16" s="46">
        <f>SUM(B6:B12)</f>
        <v>191733</v>
      </c>
      <c r="C16" s="46">
        <f>SUM(C6:C12)</f>
        <v>87106.2</v>
      </c>
      <c r="D16" s="41">
        <f>C16/B16*100</f>
        <v>45.430989970427625</v>
      </c>
      <c r="E16" s="45" t="s">
        <v>98</v>
      </c>
      <c r="F16" s="46">
        <f>SUM(F6:F12)</f>
        <v>190694</v>
      </c>
      <c r="G16" s="46">
        <f>SUM(G6:G12)</f>
        <v>107206.20999999999</v>
      </c>
      <c r="H16" s="42">
        <f>G16/F16*100</f>
        <v>56.21897385339864</v>
      </c>
    </row>
    <row r="17" spans="1:6" s="27" customFormat="1" ht="18.75" customHeight="1">
      <c r="A17" s="28"/>
      <c r="B17" s="28"/>
      <c r="C17" s="28"/>
      <c r="D17" s="28"/>
      <c r="E17" s="28"/>
      <c r="F17" s="28"/>
    </row>
    <row r="18" spans="1:6" s="27" customFormat="1" ht="18.75" customHeight="1">
      <c r="A18" s="28"/>
      <c r="B18" s="28"/>
      <c r="C18" s="28"/>
      <c r="D18" s="28"/>
      <c r="E18" s="28"/>
      <c r="F18" s="28"/>
    </row>
    <row r="19" spans="1:6" s="27" customFormat="1" ht="18.75" customHeight="1">
      <c r="A19" s="28"/>
      <c r="B19" s="28"/>
      <c r="C19" s="28"/>
      <c r="D19" s="28"/>
      <c r="E19" s="28"/>
      <c r="F19" s="28"/>
    </row>
    <row r="20" spans="1:6" s="27" customFormat="1" ht="18.75" customHeight="1">
      <c r="A20" s="28"/>
      <c r="B20" s="28"/>
      <c r="C20" s="28"/>
      <c r="D20" s="28"/>
      <c r="E20" s="28"/>
      <c r="F20" s="28"/>
    </row>
    <row r="21" spans="1:6" s="27" customFormat="1" ht="18.75" customHeight="1">
      <c r="A21" s="28"/>
      <c r="B21" s="28"/>
      <c r="C21" s="28"/>
      <c r="D21" s="28"/>
      <c r="E21" s="28"/>
      <c r="F21" s="28"/>
    </row>
    <row r="22" spans="1:6" s="27" customFormat="1" ht="18.75" customHeight="1">
      <c r="A22" s="28"/>
      <c r="B22" s="28"/>
      <c r="C22" s="28"/>
      <c r="D22" s="28"/>
      <c r="E22" s="28"/>
      <c r="F22" s="28"/>
    </row>
    <row r="23" spans="1:6" s="27" customFormat="1" ht="18.75" customHeight="1">
      <c r="A23" s="28"/>
      <c r="B23" s="28"/>
      <c r="C23" s="28"/>
      <c r="D23" s="28"/>
      <c r="E23" s="28"/>
      <c r="F23" s="28"/>
    </row>
    <row r="24" spans="1:6" s="27" customFormat="1" ht="18.75" customHeight="1">
      <c r="A24" s="28"/>
      <c r="B24" s="28"/>
      <c r="C24" s="28"/>
      <c r="D24" s="28"/>
      <c r="E24" s="28"/>
      <c r="F24" s="28"/>
    </row>
    <row r="25" spans="1:8" s="27" customFormat="1" ht="14.25">
      <c r="A25" s="28"/>
      <c r="B25" s="28"/>
      <c r="C25" s="28"/>
      <c r="D25" s="28"/>
      <c r="E25" s="28"/>
      <c r="F25" s="28"/>
      <c r="G25" s="28"/>
      <c r="H25" s="28"/>
    </row>
  </sheetData>
  <sheetProtection/>
  <mergeCells count="4">
    <mergeCell ref="A2:H2"/>
    <mergeCell ref="F3:H3"/>
    <mergeCell ref="A4:D4"/>
    <mergeCell ref="E4:H4"/>
  </mergeCells>
  <printOptions horizontalCentered="1"/>
  <pageMargins left="0.5902777777777778" right="0.15748031496062992" top="0.5905511811023623" bottom="0.1968503937007874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7.875" style="0" customWidth="1"/>
    <col min="2" max="2" width="16.50390625" style="0" customWidth="1"/>
    <col min="3" max="3" width="9.375" style="0" customWidth="1"/>
    <col min="4" max="4" width="10.625" style="0" customWidth="1"/>
    <col min="5" max="5" width="9.625" style="0" customWidth="1"/>
    <col min="6" max="6" width="11.25390625" style="0" customWidth="1"/>
    <col min="7" max="7" width="25.25390625" style="0" customWidth="1"/>
    <col min="8" max="8" width="11.75390625" style="0" customWidth="1"/>
  </cols>
  <sheetData>
    <row r="1" ht="14.25">
      <c r="A1" s="1" t="s">
        <v>144</v>
      </c>
    </row>
    <row r="2" spans="1:10" ht="27">
      <c r="A2" s="2" t="s">
        <v>145</v>
      </c>
      <c r="B2" s="2"/>
      <c r="C2" s="2"/>
      <c r="D2" s="2"/>
      <c r="E2" s="2"/>
      <c r="F2" s="2"/>
      <c r="G2" s="2"/>
      <c r="H2" s="2"/>
      <c r="I2" s="2"/>
      <c r="J2" s="2"/>
    </row>
    <row r="3" spans="1:8" ht="28.5" customHeight="1">
      <c r="A3" s="3" t="s">
        <v>2</v>
      </c>
      <c r="B3" s="3"/>
      <c r="C3" s="3"/>
      <c r="D3" s="4"/>
      <c r="E3" s="5" t="s">
        <v>3</v>
      </c>
      <c r="F3" s="5"/>
      <c r="G3" s="5"/>
      <c r="H3" s="5"/>
    </row>
    <row r="4" spans="1:10" ht="43.5" customHeight="1">
      <c r="A4" s="6" t="s">
        <v>146</v>
      </c>
      <c r="B4" s="6"/>
      <c r="C4" s="6"/>
      <c r="D4" s="6"/>
      <c r="E4" s="6"/>
      <c r="F4" s="6" t="s">
        <v>147</v>
      </c>
      <c r="G4" s="6"/>
      <c r="H4" s="6"/>
      <c r="I4" s="6"/>
      <c r="J4" s="6"/>
    </row>
    <row r="5" spans="1:10" ht="28.5">
      <c r="A5" s="7" t="s">
        <v>81</v>
      </c>
      <c r="B5" s="7"/>
      <c r="C5" s="8" t="s">
        <v>148</v>
      </c>
      <c r="D5" s="8" t="s">
        <v>149</v>
      </c>
      <c r="E5" s="9" t="s">
        <v>82</v>
      </c>
      <c r="F5" s="10" t="s">
        <v>81</v>
      </c>
      <c r="G5" s="10"/>
      <c r="H5" s="8" t="s">
        <v>148</v>
      </c>
      <c r="I5" s="8" t="s">
        <v>150</v>
      </c>
      <c r="J5" s="9" t="s">
        <v>82</v>
      </c>
    </row>
    <row r="6" spans="1:10" ht="46.5" customHeight="1">
      <c r="A6" s="11" t="s">
        <v>151</v>
      </c>
      <c r="B6" s="11"/>
      <c r="C6" s="12">
        <v>28000</v>
      </c>
      <c r="D6" s="12">
        <v>24979</v>
      </c>
      <c r="E6" s="13">
        <f>D6/C6*100</f>
        <v>89.21071428571429</v>
      </c>
      <c r="F6" s="11" t="s">
        <v>152</v>
      </c>
      <c r="G6" s="11"/>
      <c r="H6" s="12">
        <v>28000</v>
      </c>
      <c r="I6" s="16"/>
      <c r="J6" s="16"/>
    </row>
    <row r="7" spans="1:10" ht="28.5">
      <c r="A7" s="6" t="s">
        <v>153</v>
      </c>
      <c r="B7" s="12" t="s">
        <v>154</v>
      </c>
      <c r="C7" s="12">
        <v>28000</v>
      </c>
      <c r="D7" s="12">
        <v>24979</v>
      </c>
      <c r="E7" s="13">
        <f>D7/C7*100</f>
        <v>89.21071428571429</v>
      </c>
      <c r="F7" s="14" t="s">
        <v>153</v>
      </c>
      <c r="G7" s="15" t="s">
        <v>155</v>
      </c>
      <c r="H7" s="16"/>
      <c r="I7" s="16"/>
      <c r="J7" s="16"/>
    </row>
    <row r="8" spans="1:10" ht="33.75" customHeight="1">
      <c r="A8" s="6"/>
      <c r="B8" s="12" t="s">
        <v>156</v>
      </c>
      <c r="C8" s="12"/>
      <c r="D8" s="12"/>
      <c r="E8" s="12"/>
      <c r="F8" s="17"/>
      <c r="G8" s="15" t="s">
        <v>157</v>
      </c>
      <c r="H8" s="16"/>
      <c r="I8" s="16"/>
      <c r="J8" s="16"/>
    </row>
    <row r="9" spans="1:10" ht="36" customHeight="1">
      <c r="A9" s="6"/>
      <c r="B9" s="12" t="s">
        <v>158</v>
      </c>
      <c r="C9" s="12"/>
      <c r="D9" s="12"/>
      <c r="E9" s="12"/>
      <c r="F9" s="17"/>
      <c r="G9" s="15" t="s">
        <v>159</v>
      </c>
      <c r="H9" s="16"/>
      <c r="I9" s="16"/>
      <c r="J9" s="16"/>
    </row>
    <row r="10" spans="1:10" ht="30" customHeight="1">
      <c r="A10" s="6"/>
      <c r="B10" s="12" t="s">
        <v>160</v>
      </c>
      <c r="C10" s="12"/>
      <c r="D10" s="12"/>
      <c r="E10" s="12"/>
      <c r="F10" s="17"/>
      <c r="G10" s="15" t="s">
        <v>161</v>
      </c>
      <c r="H10" s="16"/>
      <c r="I10" s="16"/>
      <c r="J10" s="16"/>
    </row>
    <row r="11" spans="1:10" ht="28.5">
      <c r="A11" s="6"/>
      <c r="B11" s="18" t="s">
        <v>162</v>
      </c>
      <c r="C11" s="19"/>
      <c r="D11" s="19"/>
      <c r="E11" s="12"/>
      <c r="F11" s="20"/>
      <c r="G11" s="15" t="s">
        <v>163</v>
      </c>
      <c r="H11" s="16"/>
      <c r="I11" s="16"/>
      <c r="J11" s="16"/>
    </row>
    <row r="12" spans="1:10" ht="19.5" customHeight="1">
      <c r="A12" s="21" t="s">
        <v>164</v>
      </c>
      <c r="B12" s="22"/>
      <c r="C12" s="22"/>
      <c r="D12" s="22"/>
      <c r="E12" s="22"/>
      <c r="F12" s="22"/>
      <c r="G12" s="22"/>
      <c r="H12" s="22"/>
      <c r="I12" s="22"/>
      <c r="J12" s="23"/>
    </row>
  </sheetData>
  <sheetProtection/>
  <mergeCells count="11">
    <mergeCell ref="A2:J2"/>
    <mergeCell ref="E3:G3"/>
    <mergeCell ref="A4:E4"/>
    <mergeCell ref="F4:J4"/>
    <mergeCell ref="A5:B5"/>
    <mergeCell ref="F5:G5"/>
    <mergeCell ref="A6:B6"/>
    <mergeCell ref="F6:G6"/>
    <mergeCell ref="A12:J12"/>
    <mergeCell ref="A7:A11"/>
    <mergeCell ref="F7:F11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nykt</dc:creator>
  <cp:keywords/>
  <dc:description/>
  <cp:lastModifiedBy>Halo</cp:lastModifiedBy>
  <cp:lastPrinted>2021-08-06T07:36:30Z</cp:lastPrinted>
  <dcterms:created xsi:type="dcterms:W3CDTF">2008-01-19T03:46:19Z</dcterms:created>
  <dcterms:modified xsi:type="dcterms:W3CDTF">2021-10-14T06:53:52Z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96D60B31416C4FFEBD885B02D44F25BE</vt:lpwstr>
  </property>
</Properties>
</file>