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83" activeTab="6"/>
  </bookViews>
  <sheets>
    <sheet name="2020年财政收入" sheetId="1" r:id="rId1"/>
    <sheet name="2020年财政支出" sheetId="2" r:id="rId2"/>
    <sheet name="2020年政府性基金收支" sheetId="3" r:id="rId3"/>
    <sheet name="2020年社保基金完成" sheetId="4" r:id="rId4"/>
    <sheet name="2021年财政收入计划" sheetId="5" r:id="rId5"/>
    <sheet name="2021年财政支出计划" sheetId="6" r:id="rId6"/>
    <sheet name="2021年政府性基金收支计划" sheetId="7" r:id="rId7"/>
    <sheet name="2021年社保基金预算" sheetId="8" r:id="rId8"/>
    <sheet name="2021年国资本经营收支预算" sheetId="9" r:id="rId9"/>
  </sheets>
  <calcPr calcId="144525"/>
</workbook>
</file>

<file path=xl/sharedStrings.xml><?xml version="1.0" encoding="utf-8"?>
<sst xmlns="http://schemas.openxmlformats.org/spreadsheetml/2006/main" count="248" uniqueCount="136">
  <si>
    <t>附件1</t>
  </si>
  <si>
    <t>唐河县2020年一般公共预算收入完成表</t>
  </si>
  <si>
    <t>编制单位：唐河县财政局</t>
  </si>
  <si>
    <t>单位：万元</t>
  </si>
  <si>
    <t xml:space="preserve">         年度
 项目</t>
  </si>
  <si>
    <t>2020年计划</t>
  </si>
  <si>
    <t>2020年完成</t>
  </si>
  <si>
    <t>占计划%</t>
  </si>
  <si>
    <t>合计</t>
  </si>
  <si>
    <t>县直</t>
  </si>
  <si>
    <t>乡镇</t>
  </si>
  <si>
    <t>一、税收收入</t>
  </si>
  <si>
    <t>二、非税收入</t>
  </si>
  <si>
    <t>三、专项收入</t>
  </si>
  <si>
    <t>合   计</t>
  </si>
  <si>
    <t>附件2</t>
  </si>
  <si>
    <t>唐河县2020年一般公共预算支出完成表</t>
  </si>
  <si>
    <t xml:space="preserve">               年度项目</t>
  </si>
  <si>
    <t>2020年预算调整</t>
  </si>
  <si>
    <t>完成计划%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</si>
  <si>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</si>
  <si>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</si>
  <si>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</si>
  <si>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</si>
  <si>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</si>
  <si>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</si>
  <si>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</si>
  <si>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</si>
  <si>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</si>
  <si>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</si>
  <si>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</si>
  <si>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</si>
  <si>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</si>
  <si>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十四、国土资源气象等事务</t>
  </si>
  <si>
    <t>十五、住房保障支出</t>
  </si>
  <si>
    <t>十六、粮油物资管理及储备事务</t>
  </si>
  <si>
    <t>十七、灾害防治及应急管理</t>
  </si>
  <si>
    <t>十八、预备费</t>
  </si>
  <si>
    <t>十九、其他支出</t>
  </si>
  <si>
    <t>二十、债务付息支出</t>
  </si>
  <si>
    <t>二一、上解支出</t>
  </si>
  <si>
    <t>合     计</t>
  </si>
  <si>
    <t>附件3</t>
  </si>
  <si>
    <t>唐河县2020年政府性基金预算收支完成表</t>
  </si>
  <si>
    <t>收           入</t>
  </si>
  <si>
    <t>支           出</t>
  </si>
  <si>
    <r>
      <rPr>
        <b/>
        <sz val="14"/>
        <rFont val="宋体"/>
        <charset val="134"/>
      </rPr>
      <t xml:space="preserve">项    </t>
    </r>
    <r>
      <rPr>
        <b/>
        <sz val="12"/>
        <rFont val="宋体"/>
        <charset val="134"/>
      </rPr>
      <t>目</t>
    </r>
  </si>
  <si>
    <t>2020年
调整计划</t>
  </si>
  <si>
    <t>2020年
完成</t>
  </si>
  <si>
    <t>国有土地使用权出让收入</t>
  </si>
  <si>
    <t>城乡社区支出</t>
  </si>
  <si>
    <t xml:space="preserve">        土地出让收入</t>
  </si>
  <si>
    <t xml:space="preserve">    国有土地使用权出让收入安排的支出</t>
  </si>
  <si>
    <t xml:space="preserve">      征地和拆迁补偿支出</t>
  </si>
  <si>
    <t xml:space="preserve">      城市建设支出</t>
  </si>
  <si>
    <t xml:space="preserve">      其他国有土地使用权出让收入安排的支出</t>
  </si>
  <si>
    <t>专项债券收入安排支出</t>
  </si>
  <si>
    <t>债务付息支出</t>
  </si>
  <si>
    <t>上级补助政府性基金支出</t>
  </si>
  <si>
    <t>本级基金收入合计</t>
  </si>
  <si>
    <t>本级基金支出合计</t>
  </si>
  <si>
    <t>上级政府性基金补助收入</t>
  </si>
  <si>
    <t>地方政府专项债券还本支出</t>
  </si>
  <si>
    <t>上级新增专项债券收入</t>
  </si>
  <si>
    <t>调出资金</t>
  </si>
  <si>
    <t>上年结余</t>
  </si>
  <si>
    <t>本年结余</t>
  </si>
  <si>
    <t>上解支出</t>
  </si>
  <si>
    <t>收入总计</t>
  </si>
  <si>
    <t>支出总计</t>
  </si>
  <si>
    <t>附件4</t>
  </si>
  <si>
    <t>唐河县2020年社会保险基金预算收支完成表</t>
  </si>
  <si>
    <t>收        入</t>
  </si>
  <si>
    <t>支        出</t>
  </si>
  <si>
    <t>项  目</t>
  </si>
  <si>
    <t>社会保险基金收入合计</t>
  </si>
  <si>
    <t>社会保险基金支出合计</t>
  </si>
  <si>
    <t xml:space="preserve"> 一、基本养老保险基金收入</t>
  </si>
  <si>
    <t xml:space="preserve"> 一、基本养老保险基金支出</t>
  </si>
  <si>
    <t xml:space="preserve"> 二、失业保险基金收入</t>
  </si>
  <si>
    <t xml:space="preserve"> 二、失业保险基金支出</t>
  </si>
  <si>
    <t xml:space="preserve"> 三、基本医疗保险基金收入</t>
  </si>
  <si>
    <t xml:space="preserve"> 三、基本医疗保险基金支出</t>
  </si>
  <si>
    <t xml:space="preserve"> 四、工伤保险基金收入</t>
  </si>
  <si>
    <t xml:space="preserve"> 四、工伤保险基金支出</t>
  </si>
  <si>
    <t xml:space="preserve"> 五、城乡居民基本医疗保险基金收入</t>
  </si>
  <si>
    <t xml:space="preserve"> 五、城乡居民基本医疗保险基金支出 </t>
  </si>
  <si>
    <t xml:space="preserve"> 六、城乡居民基本养老保险基金收入</t>
  </si>
  <si>
    <t xml:space="preserve"> 六、城乡居民基本养老保险基金支出</t>
  </si>
  <si>
    <t xml:space="preserve"> 七、其他社会保险基金收入</t>
  </si>
  <si>
    <t xml:space="preserve"> 七、其他社会保险基金支出</t>
  </si>
  <si>
    <t>说明：生育保险基金于2020年10月并入基本医疗保险基金。</t>
  </si>
  <si>
    <t>附件5</t>
  </si>
  <si>
    <t>唐河县2021年一般公共预算收入计划表</t>
  </si>
  <si>
    <t>2021年计划</t>
  </si>
  <si>
    <t>增幅%</t>
  </si>
  <si>
    <t>合      计</t>
  </si>
  <si>
    <t>附件6</t>
  </si>
  <si>
    <t>唐河县2021年一般公共预算支出计划表</t>
  </si>
  <si>
    <t xml:space="preserve">             年度
 项目</t>
  </si>
  <si>
    <t>五、文化旅游体育与传媒</t>
  </si>
  <si>
    <t>七、卫生健康</t>
  </si>
  <si>
    <t>十四、自然资源海洋气象等事务</t>
  </si>
  <si>
    <t>十七、灾害防治及应急管理支出</t>
  </si>
  <si>
    <t>二十一、上解支出</t>
  </si>
  <si>
    <t>附件7</t>
  </si>
  <si>
    <t>唐河县2021年政府性基金预算收支预算表</t>
  </si>
  <si>
    <t>收                    入</t>
  </si>
  <si>
    <t>支                     出</t>
  </si>
  <si>
    <t>项      目</t>
  </si>
  <si>
    <t>2021年预算数</t>
  </si>
  <si>
    <t>国有土地使用权出让收入安排的支出</t>
  </si>
  <si>
    <t xml:space="preserve">    土地出让价款收入</t>
  </si>
  <si>
    <t>政府性基金上级补助支出</t>
  </si>
  <si>
    <t>专项债务付息支出</t>
  </si>
  <si>
    <t>本级政府性基金收入合计</t>
  </si>
  <si>
    <t>本级政府性基金支出合计</t>
  </si>
  <si>
    <t>政府性基金上级补助收入</t>
  </si>
  <si>
    <t>地方政府专项债务转贷收入</t>
  </si>
  <si>
    <t>附件8</t>
  </si>
  <si>
    <t>唐河县2021年社会保险基金预算收支预算表</t>
  </si>
  <si>
    <t>2020年预算数</t>
  </si>
  <si>
    <t>附件9</t>
  </si>
  <si>
    <t>唐河县2021年国有资本经营预算收支预算表</t>
  </si>
  <si>
    <t>国有资本经营收入</t>
  </si>
  <si>
    <t>国有资本经营预算支出</t>
  </si>
  <si>
    <t xml:space="preserve">  利润收入</t>
  </si>
  <si>
    <t xml:space="preserve">  解决历史遗留问题及改革成本支出</t>
  </si>
  <si>
    <t xml:space="preserve">  股利、股息收入</t>
  </si>
  <si>
    <t xml:space="preserve">  国有企业资本金注入支出</t>
  </si>
  <si>
    <t xml:space="preserve">  产权转让收入</t>
  </si>
  <si>
    <t xml:space="preserve">  国有企业政策性补贴支出</t>
  </si>
  <si>
    <t xml:space="preserve">  清算收入</t>
  </si>
  <si>
    <t xml:space="preserve">  其他国有资本经营支出</t>
  </si>
  <si>
    <t xml:space="preserve">  其他国有资本资金经营收入</t>
  </si>
  <si>
    <t xml:space="preserve">  调出资金</t>
  </si>
</sst>
</file>

<file path=xl/styles.xml><?xml version="1.0" encoding="utf-8"?>
<styleSheet xmlns="http://schemas.openxmlformats.org/spreadsheetml/2006/main">
  <numFmts count="8">
    <numFmt numFmtId="176" formatCode="0;[Red]0"/>
    <numFmt numFmtId="177" formatCode="0_ "/>
    <numFmt numFmtId="44" formatCode="_ &quot;￥&quot;* #,##0.00_ ;_ &quot;￥&quot;* \-#,##0.00_ ;_ &quot;￥&quot;* &quot;-&quot;??_ ;_ @_ "/>
    <numFmt numFmtId="178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9" formatCode="0.0_ "/>
  </numFmts>
  <fonts count="39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2"/>
      <name val="宋体"/>
      <charset val="134"/>
    </font>
    <font>
      <sz val="14"/>
      <name val="方正仿宋简体"/>
      <charset val="134"/>
    </font>
    <font>
      <sz val="12"/>
      <name val="楷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2"/>
      <name val="楷体"/>
      <charset val="134"/>
    </font>
    <font>
      <b/>
      <sz val="12"/>
      <name val="黑体"/>
      <charset val="134"/>
    </font>
    <font>
      <sz val="12"/>
      <name val="黑体"/>
      <charset val="134"/>
    </font>
    <font>
      <b/>
      <sz val="14"/>
      <name val="宋体"/>
      <charset val="134"/>
    </font>
    <font>
      <b/>
      <sz val="11"/>
      <name val="楷体"/>
      <charset val="134"/>
    </font>
    <font>
      <sz val="11"/>
      <name val="楷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23" borderId="1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6" borderId="13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1" fillId="27" borderId="18" applyNumberFormat="0" applyAlignment="0" applyProtection="0">
      <alignment vertical="center"/>
    </xf>
    <xf numFmtId="0" fontId="37" fillId="27" borderId="17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0" xfId="0" applyFont="1"/>
    <xf numFmtId="177" fontId="3" fillId="0" borderId="0" xfId="0" applyNumberFormat="1" applyFont="1"/>
    <xf numFmtId="177" fontId="0" fillId="0" borderId="0" xfId="0" applyNumberFormat="1"/>
    <xf numFmtId="177" fontId="4" fillId="0" borderId="0" xfId="0" applyNumberFormat="1" applyFont="1"/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0" fillId="0" borderId="0" xfId="0" applyNumberFormat="1"/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2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79" fontId="10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178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177" fontId="1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vertical="center"/>
    </xf>
    <xf numFmtId="0" fontId="16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2" xfId="0" applyBorder="1"/>
    <xf numFmtId="0" fontId="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M7" sqref="M7"/>
    </sheetView>
  </sheetViews>
  <sheetFormatPr defaultColWidth="9" defaultRowHeight="13.5" outlineLevelCol="7"/>
  <cols>
    <col min="1" max="1" width="23.5" customWidth="1"/>
    <col min="2" max="2" width="9.625" customWidth="1"/>
  </cols>
  <sheetData>
    <row r="1" ht="18.75" customHeight="1" spans="1:1">
      <c r="A1" t="s">
        <v>0</v>
      </c>
    </row>
    <row r="2" ht="39.75" customHeight="1" spans="1:8">
      <c r="A2" s="44" t="s">
        <v>1</v>
      </c>
      <c r="B2" s="44"/>
      <c r="C2" s="44"/>
      <c r="D2" s="44"/>
      <c r="E2" s="44"/>
      <c r="F2" s="44"/>
      <c r="G2" s="44"/>
      <c r="H2" s="44"/>
    </row>
    <row r="3" ht="32.25" customHeight="1" spans="1:8">
      <c r="A3" s="16" t="s">
        <v>2</v>
      </c>
      <c r="B3" s="16"/>
      <c r="C3" s="16"/>
      <c r="D3" s="16"/>
      <c r="E3" s="16"/>
      <c r="F3" s="16"/>
      <c r="G3" s="45" t="s">
        <v>3</v>
      </c>
      <c r="H3" s="45"/>
    </row>
    <row r="4" ht="25.5" customHeight="1" spans="1:8">
      <c r="A4" s="46" t="s">
        <v>4</v>
      </c>
      <c r="B4" s="6" t="s">
        <v>5</v>
      </c>
      <c r="C4" s="6"/>
      <c r="D4" s="6"/>
      <c r="E4" s="6" t="s">
        <v>6</v>
      </c>
      <c r="F4" s="6"/>
      <c r="G4" s="6"/>
      <c r="H4" s="7" t="s">
        <v>7</v>
      </c>
    </row>
    <row r="5" ht="25.5" customHeight="1" spans="1:8">
      <c r="A5" s="46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7"/>
    </row>
    <row r="6" ht="25.5" customHeight="1" spans="1:8">
      <c r="A6" s="54"/>
      <c r="B6" s="67"/>
      <c r="C6" s="67"/>
      <c r="D6" s="67"/>
      <c r="E6" s="67"/>
      <c r="F6" s="67"/>
      <c r="G6" s="67"/>
      <c r="H6" s="98"/>
    </row>
    <row r="7" ht="45" customHeight="1" spans="1:8">
      <c r="A7" s="69" t="s">
        <v>11</v>
      </c>
      <c r="B7" s="63">
        <f>SUM(C7:D7)</f>
        <v>82740</v>
      </c>
      <c r="C7" s="63">
        <v>56040</v>
      </c>
      <c r="D7" s="63">
        <v>26700</v>
      </c>
      <c r="E7" s="70">
        <f>SUM(F7:G7)</f>
        <v>77342</v>
      </c>
      <c r="F7" s="70">
        <v>47010</v>
      </c>
      <c r="G7" s="70">
        <v>30332</v>
      </c>
      <c r="H7" s="63">
        <f>E7/B7*100</f>
        <v>93.4759487551366</v>
      </c>
    </row>
    <row r="8" ht="45" customHeight="1" spans="1:8">
      <c r="A8" s="69" t="s">
        <v>12</v>
      </c>
      <c r="B8" s="63">
        <f t="shared" ref="B8:B9" si="0">SUM(C8:D8)</f>
        <v>24093</v>
      </c>
      <c r="C8" s="63">
        <v>17471</v>
      </c>
      <c r="D8" s="63">
        <v>6622</v>
      </c>
      <c r="E8" s="70">
        <f t="shared" ref="E8:E9" si="1">SUM(F8:G8)</f>
        <v>28979</v>
      </c>
      <c r="F8" s="70">
        <v>23218</v>
      </c>
      <c r="G8" s="70">
        <v>5761</v>
      </c>
      <c r="H8" s="63">
        <f t="shared" ref="H8:H10" si="2">E8/B8*100</f>
        <v>120.279749304777</v>
      </c>
    </row>
    <row r="9" ht="45" customHeight="1" spans="1:8">
      <c r="A9" s="69" t="s">
        <v>13</v>
      </c>
      <c r="B9" s="63">
        <f t="shared" si="0"/>
        <v>3344</v>
      </c>
      <c r="C9" s="63">
        <v>3344</v>
      </c>
      <c r="D9" s="63"/>
      <c r="E9" s="70">
        <f t="shared" si="1"/>
        <v>3889</v>
      </c>
      <c r="F9" s="70">
        <v>3889</v>
      </c>
      <c r="G9" s="70"/>
      <c r="H9" s="63">
        <f t="shared" si="2"/>
        <v>116.297846889952</v>
      </c>
    </row>
    <row r="10" ht="45" customHeight="1" spans="1:8">
      <c r="A10" s="6" t="s">
        <v>14</v>
      </c>
      <c r="B10" s="63">
        <f>SUM(B7:B9)</f>
        <v>110177</v>
      </c>
      <c r="C10" s="63">
        <f t="shared" ref="C10:G10" si="3">SUM(C7:C9)</f>
        <v>76855</v>
      </c>
      <c r="D10" s="63">
        <f t="shared" si="3"/>
        <v>33322</v>
      </c>
      <c r="E10" s="70">
        <f t="shared" si="3"/>
        <v>110210</v>
      </c>
      <c r="F10" s="70">
        <f t="shared" si="3"/>
        <v>74117</v>
      </c>
      <c r="G10" s="70">
        <f t="shared" si="3"/>
        <v>36093</v>
      </c>
      <c r="H10" s="63">
        <f t="shared" si="2"/>
        <v>100.029951804823</v>
      </c>
    </row>
  </sheetData>
  <mergeCells count="12">
    <mergeCell ref="A2:H2"/>
    <mergeCell ref="G3:H3"/>
    <mergeCell ref="B4:D4"/>
    <mergeCell ref="E4:G4"/>
    <mergeCell ref="A4:A6"/>
    <mergeCell ref="B5:B6"/>
    <mergeCell ref="C5:C6"/>
    <mergeCell ref="D5:D6"/>
    <mergeCell ref="E5:E6"/>
    <mergeCell ref="F5:F6"/>
    <mergeCell ref="G5:G6"/>
    <mergeCell ref="H4:H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F10" sqref="F10"/>
    </sheetView>
  </sheetViews>
  <sheetFormatPr defaultColWidth="9" defaultRowHeight="13.5" outlineLevelCol="5"/>
  <cols>
    <col min="1" max="1" width="29.75" customWidth="1"/>
    <col min="2" max="2" width="17.625" customWidth="1"/>
    <col min="3" max="3" width="12.5" customWidth="1"/>
    <col min="4" max="4" width="10.625" customWidth="1"/>
    <col min="5" max="5" width="9.75" customWidth="1"/>
    <col min="6" max="6" width="8.875" customWidth="1"/>
  </cols>
  <sheetData>
    <row r="1" ht="23.25" customHeight="1" spans="1:6">
      <c r="A1" s="43" t="s">
        <v>15</v>
      </c>
      <c r="B1" s="16"/>
      <c r="C1" s="16"/>
      <c r="D1" s="16"/>
      <c r="E1" s="16"/>
      <c r="F1" s="17"/>
    </row>
    <row r="2" ht="33" customHeight="1" spans="1:6">
      <c r="A2" s="44" t="s">
        <v>16</v>
      </c>
      <c r="B2" s="44"/>
      <c r="C2" s="44"/>
      <c r="D2" s="44"/>
      <c r="E2" s="44"/>
      <c r="F2" s="44"/>
    </row>
    <row r="3" ht="24.75" customHeight="1" spans="1:6">
      <c r="A3" s="16" t="s">
        <v>2</v>
      </c>
      <c r="B3" s="16"/>
      <c r="C3" s="16"/>
      <c r="D3" s="16"/>
      <c r="E3" s="45" t="s">
        <v>3</v>
      </c>
      <c r="F3" s="45"/>
    </row>
    <row r="4" ht="18" customHeight="1" spans="1:6">
      <c r="A4" s="46" t="s">
        <v>17</v>
      </c>
      <c r="B4" s="47" t="s">
        <v>18</v>
      </c>
      <c r="C4" s="6" t="s">
        <v>6</v>
      </c>
      <c r="D4" s="6"/>
      <c r="E4" s="6"/>
      <c r="F4" s="51" t="s">
        <v>19</v>
      </c>
    </row>
    <row r="5" ht="18" customHeight="1" spans="1:6">
      <c r="A5" s="46"/>
      <c r="B5" s="52"/>
      <c r="C5" s="6" t="s">
        <v>8</v>
      </c>
      <c r="D5" s="6" t="s">
        <v>9</v>
      </c>
      <c r="E5" s="6" t="s">
        <v>10</v>
      </c>
      <c r="F5" s="53"/>
    </row>
    <row r="6" ht="18" customHeight="1" spans="1:6">
      <c r="A6" s="54"/>
      <c r="B6" s="94"/>
      <c r="C6" s="67"/>
      <c r="D6" s="67"/>
      <c r="E6" s="67"/>
      <c r="F6" s="57"/>
    </row>
    <row r="7" ht="25.5" customHeight="1" spans="1:6">
      <c r="A7" s="95" t="s">
        <v>20</v>
      </c>
      <c r="B7" s="61">
        <v>93468</v>
      </c>
      <c r="C7" s="96">
        <f>SUM(D7:E7)</f>
        <v>93354</v>
      </c>
      <c r="D7" s="96">
        <v>71472</v>
      </c>
      <c r="E7" s="96">
        <v>21882</v>
      </c>
      <c r="F7" s="61">
        <f>C7/B7*100</f>
        <v>99.8780331236359</v>
      </c>
    </row>
    <row r="8" ht="25.5" customHeight="1" spans="1:6">
      <c r="A8" s="95" t="s">
        <v>21</v>
      </c>
      <c r="B8" s="61">
        <v>18532</v>
      </c>
      <c r="C8" s="96">
        <f t="shared" ref="C8:C27" si="0">SUM(D8:E8)</f>
        <v>18532</v>
      </c>
      <c r="D8" s="96">
        <v>18532</v>
      </c>
      <c r="E8" s="96">
        <v>0</v>
      </c>
      <c r="F8" s="61">
        <f t="shared" ref="F8:F28" si="1">C8/B8*100</f>
        <v>100</v>
      </c>
    </row>
    <row r="9" ht="25.5" customHeight="1" spans="1:6">
      <c r="A9" s="95" t="s">
        <v>22</v>
      </c>
      <c r="B9" s="61">
        <v>114200</v>
      </c>
      <c r="C9" s="96">
        <f t="shared" si="0"/>
        <v>121055</v>
      </c>
      <c r="D9" s="96">
        <v>121055</v>
      </c>
      <c r="E9" s="96">
        <v>0</v>
      </c>
      <c r="F9" s="61">
        <f t="shared" si="1"/>
        <v>106.002626970228</v>
      </c>
    </row>
    <row r="10" ht="25.5" customHeight="1" spans="1:6">
      <c r="A10" s="95" t="s">
        <v>23</v>
      </c>
      <c r="B10" s="61">
        <v>14392</v>
      </c>
      <c r="C10" s="96">
        <f t="shared" si="0"/>
        <v>18724</v>
      </c>
      <c r="D10" s="96">
        <v>15674</v>
      </c>
      <c r="E10" s="96">
        <v>3050</v>
      </c>
      <c r="F10" s="61">
        <f t="shared" si="1"/>
        <v>130.100055586437</v>
      </c>
    </row>
    <row r="11" ht="25.5" customHeight="1" spans="1:6">
      <c r="A11" s="95" t="s">
        <v>24</v>
      </c>
      <c r="B11" s="61">
        <v>4339</v>
      </c>
      <c r="C11" s="96">
        <f t="shared" si="0"/>
        <v>4118</v>
      </c>
      <c r="D11" s="96">
        <v>3648</v>
      </c>
      <c r="E11" s="96">
        <v>470</v>
      </c>
      <c r="F11" s="61">
        <f t="shared" si="1"/>
        <v>94.9066605208573</v>
      </c>
    </row>
    <row r="12" ht="25.5" customHeight="1" spans="1:6">
      <c r="A12" s="95" t="s">
        <v>25</v>
      </c>
      <c r="B12" s="61">
        <v>108937</v>
      </c>
      <c r="C12" s="96">
        <f t="shared" si="0"/>
        <v>107197</v>
      </c>
      <c r="D12" s="96">
        <v>106685</v>
      </c>
      <c r="E12" s="96">
        <v>512</v>
      </c>
      <c r="F12" s="61">
        <f t="shared" si="1"/>
        <v>98.4027465415791</v>
      </c>
    </row>
    <row r="13" ht="25.5" customHeight="1" spans="1:6">
      <c r="A13" s="95" t="s">
        <v>26</v>
      </c>
      <c r="B13" s="61">
        <v>103847</v>
      </c>
      <c r="C13" s="96">
        <f t="shared" si="0"/>
        <v>97042</v>
      </c>
      <c r="D13" s="96">
        <v>96134</v>
      </c>
      <c r="E13" s="96">
        <v>908</v>
      </c>
      <c r="F13" s="61">
        <f t="shared" si="1"/>
        <v>93.447090431115</v>
      </c>
    </row>
    <row r="14" ht="25.5" customHeight="1" spans="1:6">
      <c r="A14" s="95" t="s">
        <v>27</v>
      </c>
      <c r="B14" s="61">
        <v>6352</v>
      </c>
      <c r="C14" s="96">
        <f t="shared" si="0"/>
        <v>6352</v>
      </c>
      <c r="D14" s="96">
        <v>6352</v>
      </c>
      <c r="E14" s="96">
        <v>0</v>
      </c>
      <c r="F14" s="61">
        <f t="shared" si="1"/>
        <v>100</v>
      </c>
    </row>
    <row r="15" ht="25.5" customHeight="1" spans="1:6">
      <c r="A15" s="95" t="s">
        <v>28</v>
      </c>
      <c r="B15" s="61">
        <v>28512</v>
      </c>
      <c r="C15" s="96">
        <f t="shared" si="0"/>
        <v>29031</v>
      </c>
      <c r="D15" s="96">
        <v>20648</v>
      </c>
      <c r="E15" s="96">
        <v>8383</v>
      </c>
      <c r="F15" s="61">
        <f t="shared" si="1"/>
        <v>101.820286195286</v>
      </c>
    </row>
    <row r="16" ht="25.5" customHeight="1" spans="1:6">
      <c r="A16" s="95" t="s">
        <v>29</v>
      </c>
      <c r="B16" s="61">
        <v>116193</v>
      </c>
      <c r="C16" s="96">
        <f t="shared" si="0"/>
        <v>125997</v>
      </c>
      <c r="D16" s="96">
        <v>117237</v>
      </c>
      <c r="E16" s="96">
        <v>8760</v>
      </c>
      <c r="F16" s="61">
        <f t="shared" si="1"/>
        <v>108.437685574863</v>
      </c>
    </row>
    <row r="17" ht="25.5" customHeight="1" spans="1:6">
      <c r="A17" s="95" t="s">
        <v>30</v>
      </c>
      <c r="B17" s="61">
        <v>16768</v>
      </c>
      <c r="C17" s="96">
        <f t="shared" si="0"/>
        <v>15988</v>
      </c>
      <c r="D17" s="96">
        <v>15988</v>
      </c>
      <c r="E17" s="96">
        <v>0</v>
      </c>
      <c r="F17" s="61">
        <f t="shared" si="1"/>
        <v>95.3482824427481</v>
      </c>
    </row>
    <row r="18" ht="25.5" customHeight="1" spans="1:6">
      <c r="A18" s="95" t="s">
        <v>31</v>
      </c>
      <c r="B18" s="61">
        <v>1948</v>
      </c>
      <c r="C18" s="96">
        <f t="shared" si="0"/>
        <v>699</v>
      </c>
      <c r="D18" s="96">
        <v>699</v>
      </c>
      <c r="E18" s="96">
        <v>0</v>
      </c>
      <c r="F18" s="61">
        <f t="shared" si="1"/>
        <v>35.8829568788501</v>
      </c>
    </row>
    <row r="19" ht="25.5" customHeight="1" spans="1:6">
      <c r="A19" s="95" t="s">
        <v>32</v>
      </c>
      <c r="B19" s="61">
        <v>3799</v>
      </c>
      <c r="C19" s="96">
        <f t="shared" si="0"/>
        <v>4068</v>
      </c>
      <c r="D19" s="96">
        <v>4068</v>
      </c>
      <c r="E19" s="96">
        <v>0</v>
      </c>
      <c r="F19" s="61">
        <f t="shared" si="1"/>
        <v>107.080810739668</v>
      </c>
    </row>
    <row r="20" ht="25.5" customHeight="1" spans="1:6">
      <c r="A20" s="95" t="s">
        <v>33</v>
      </c>
      <c r="B20" s="61">
        <v>6038</v>
      </c>
      <c r="C20" s="96">
        <f t="shared" si="0"/>
        <v>6038</v>
      </c>
      <c r="D20" s="96">
        <v>6038</v>
      </c>
      <c r="E20" s="96">
        <v>0</v>
      </c>
      <c r="F20" s="61">
        <f t="shared" si="1"/>
        <v>100</v>
      </c>
    </row>
    <row r="21" ht="25.5" customHeight="1" spans="1:6">
      <c r="A21" s="95" t="s">
        <v>34</v>
      </c>
      <c r="B21" s="61">
        <v>16984</v>
      </c>
      <c r="C21" s="96">
        <f t="shared" si="0"/>
        <v>26735</v>
      </c>
      <c r="D21" s="96">
        <v>26735</v>
      </c>
      <c r="E21" s="96">
        <v>0</v>
      </c>
      <c r="F21" s="61">
        <f t="shared" si="1"/>
        <v>157.412859161564</v>
      </c>
    </row>
    <row r="22" ht="25.5" customHeight="1" spans="1:6">
      <c r="A22" s="95" t="s">
        <v>35</v>
      </c>
      <c r="B22" s="61">
        <v>6513</v>
      </c>
      <c r="C22" s="96">
        <f t="shared" si="0"/>
        <v>5486</v>
      </c>
      <c r="D22" s="96">
        <v>5486</v>
      </c>
      <c r="E22" s="96">
        <v>0</v>
      </c>
      <c r="F22" s="61">
        <f t="shared" si="1"/>
        <v>84.2315369261477</v>
      </c>
    </row>
    <row r="23" ht="25.5" customHeight="1" spans="1:6">
      <c r="A23" s="95" t="s">
        <v>36</v>
      </c>
      <c r="B23" s="61">
        <v>2700</v>
      </c>
      <c r="C23" s="96">
        <f t="shared" si="0"/>
        <v>2961</v>
      </c>
      <c r="D23" s="96">
        <v>2961</v>
      </c>
      <c r="E23" s="96">
        <v>0</v>
      </c>
      <c r="F23" s="61">
        <f t="shared" si="1"/>
        <v>109.666666666667</v>
      </c>
    </row>
    <row r="24" ht="25.5" customHeight="1" spans="1:6">
      <c r="A24" s="95" t="s">
        <v>37</v>
      </c>
      <c r="B24" s="61">
        <v>5000</v>
      </c>
      <c r="C24" s="96">
        <f t="shared" si="0"/>
        <v>0</v>
      </c>
      <c r="D24" s="96"/>
      <c r="E24" s="96">
        <v>0</v>
      </c>
      <c r="F24" s="61">
        <f t="shared" si="1"/>
        <v>0</v>
      </c>
    </row>
    <row r="25" ht="25.5" customHeight="1" spans="1:6">
      <c r="A25" s="95" t="s">
        <v>38</v>
      </c>
      <c r="B25" s="61">
        <v>12000</v>
      </c>
      <c r="C25" s="96">
        <f t="shared" si="0"/>
        <v>424</v>
      </c>
      <c r="D25" s="96">
        <v>362</v>
      </c>
      <c r="E25" s="96">
        <v>62</v>
      </c>
      <c r="F25" s="61">
        <f t="shared" si="1"/>
        <v>3.53333333333333</v>
      </c>
    </row>
    <row r="26" ht="25.5" customHeight="1" spans="1:6">
      <c r="A26" s="95" t="s">
        <v>39</v>
      </c>
      <c r="B26" s="61">
        <v>2363</v>
      </c>
      <c r="C26" s="96">
        <f t="shared" si="0"/>
        <v>2810</v>
      </c>
      <c r="D26" s="96">
        <v>2810</v>
      </c>
      <c r="E26" s="96">
        <v>0</v>
      </c>
      <c r="F26" s="61">
        <f t="shared" si="1"/>
        <v>118.916631400762</v>
      </c>
    </row>
    <row r="27" ht="25.5" customHeight="1" spans="1:6">
      <c r="A27" s="95" t="s">
        <v>40</v>
      </c>
      <c r="B27" s="61">
        <v>20000</v>
      </c>
      <c r="C27" s="96">
        <f t="shared" si="0"/>
        <v>24000</v>
      </c>
      <c r="D27" s="96">
        <v>24000</v>
      </c>
      <c r="E27" s="96">
        <v>0</v>
      </c>
      <c r="F27" s="61">
        <f t="shared" si="1"/>
        <v>120</v>
      </c>
    </row>
    <row r="28" ht="25.5" customHeight="1" spans="1:6">
      <c r="A28" s="6" t="s">
        <v>41</v>
      </c>
      <c r="B28" s="97">
        <f>SUM(B7:B27)</f>
        <v>702885</v>
      </c>
      <c r="C28" s="97">
        <f>SUM(C7:C27)</f>
        <v>710611</v>
      </c>
      <c r="D28" s="97">
        <f>SUM(D7:D27)</f>
        <v>666584</v>
      </c>
      <c r="E28" s="97">
        <f>SUM(E7:E27)</f>
        <v>44027</v>
      </c>
      <c r="F28" s="63">
        <f t="shared" si="1"/>
        <v>101.099184077054</v>
      </c>
    </row>
  </sheetData>
  <mergeCells count="9">
    <mergeCell ref="A2:F2"/>
    <mergeCell ref="E3:F3"/>
    <mergeCell ref="C4:E4"/>
    <mergeCell ref="A4:A6"/>
    <mergeCell ref="B4:B6"/>
    <mergeCell ref="C5:C6"/>
    <mergeCell ref="D5:D6"/>
    <mergeCell ref="E5:E6"/>
    <mergeCell ref="F4:F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G15" sqref="G15"/>
    </sheetView>
  </sheetViews>
  <sheetFormatPr defaultColWidth="9" defaultRowHeight="13.5" outlineLevelCol="7"/>
  <cols>
    <col min="1" max="1" width="27.5" customWidth="1"/>
    <col min="2" max="2" width="9.75" customWidth="1"/>
    <col min="5" max="5" width="44.625" customWidth="1"/>
    <col min="8" max="8" width="10.875" customWidth="1"/>
  </cols>
  <sheetData>
    <row r="1" ht="18.75" spans="1:2">
      <c r="A1" s="12" t="s">
        <v>42</v>
      </c>
      <c r="B1" s="12"/>
    </row>
    <row r="2" ht="31.5" spans="1:8">
      <c r="A2" s="27" t="s">
        <v>43</v>
      </c>
      <c r="B2" s="27"/>
      <c r="C2" s="27"/>
      <c r="D2" s="27"/>
      <c r="E2" s="27"/>
      <c r="F2" s="27"/>
      <c r="G2" s="27"/>
      <c r="H2" s="27"/>
    </row>
    <row r="3" ht="14.25" spans="1:8">
      <c r="A3" s="16" t="s">
        <v>2</v>
      </c>
      <c r="B3" s="79"/>
      <c r="C3" s="28"/>
      <c r="D3" s="28"/>
      <c r="E3" s="28"/>
      <c r="F3" s="28"/>
      <c r="G3" s="28" t="s">
        <v>3</v>
      </c>
      <c r="H3" s="28"/>
    </row>
    <row r="4" ht="18.75" spans="1:8">
      <c r="A4" s="80" t="s">
        <v>44</v>
      </c>
      <c r="B4" s="80"/>
      <c r="C4" s="80"/>
      <c r="D4" s="80"/>
      <c r="E4" s="80" t="s">
        <v>45</v>
      </c>
      <c r="F4" s="80"/>
      <c r="G4" s="80"/>
      <c r="H4" s="80"/>
    </row>
    <row r="5" ht="56.25" spans="1:8">
      <c r="A5" s="80" t="s">
        <v>46</v>
      </c>
      <c r="B5" s="81" t="s">
        <v>47</v>
      </c>
      <c r="C5" s="81" t="s">
        <v>48</v>
      </c>
      <c r="D5" s="80" t="s">
        <v>7</v>
      </c>
      <c r="E5" s="80" t="s">
        <v>46</v>
      </c>
      <c r="F5" s="81" t="s">
        <v>47</v>
      </c>
      <c r="G5" s="81" t="s">
        <v>48</v>
      </c>
      <c r="H5" s="80" t="s">
        <v>7</v>
      </c>
    </row>
    <row r="6" ht="24" customHeight="1" spans="1:8">
      <c r="A6" s="30" t="s">
        <v>49</v>
      </c>
      <c r="B6" s="82">
        <f>SUM(B7:B8)</f>
        <v>300000</v>
      </c>
      <c r="C6" s="82">
        <f>SUM(C7:C8)</f>
        <v>300066</v>
      </c>
      <c r="D6" s="83">
        <f>C6/B6*100</f>
        <v>100.022</v>
      </c>
      <c r="E6" s="30" t="s">
        <v>50</v>
      </c>
      <c r="F6" s="82">
        <f>SUM(F7)</f>
        <v>204834</v>
      </c>
      <c r="G6" s="82">
        <f>SUM(G7)</f>
        <v>232996</v>
      </c>
      <c r="H6" s="83">
        <f>G6/F6*100</f>
        <v>113.748694064462</v>
      </c>
    </row>
    <row r="7" ht="24" customHeight="1" spans="1:8">
      <c r="A7" s="32" t="s">
        <v>51</v>
      </c>
      <c r="B7" s="84">
        <v>300000</v>
      </c>
      <c r="C7" s="84">
        <v>300066</v>
      </c>
      <c r="D7" s="83">
        <f>C7/B7*100</f>
        <v>100.022</v>
      </c>
      <c r="E7" s="85" t="s">
        <v>52</v>
      </c>
      <c r="F7" s="84">
        <f>SUM(F8:F10)</f>
        <v>204834</v>
      </c>
      <c r="G7" s="84">
        <f>SUM(G8:G10)</f>
        <v>232996</v>
      </c>
      <c r="H7" s="83">
        <f t="shared" ref="H7:H15" si="0">G7/F7*100</f>
        <v>113.748694064462</v>
      </c>
    </row>
    <row r="8" ht="24" customHeight="1" spans="1:8">
      <c r="A8" s="32"/>
      <c r="B8" s="84"/>
      <c r="C8" s="84"/>
      <c r="D8" s="83"/>
      <c r="E8" s="34" t="s">
        <v>53</v>
      </c>
      <c r="F8" s="86">
        <v>52000</v>
      </c>
      <c r="G8" s="84">
        <v>71212</v>
      </c>
      <c r="H8" s="83">
        <f t="shared" si="0"/>
        <v>136.946153846154</v>
      </c>
    </row>
    <row r="9" ht="24" customHeight="1" spans="1:8">
      <c r="A9" s="37"/>
      <c r="B9" s="87"/>
      <c r="C9" s="82"/>
      <c r="D9" s="83"/>
      <c r="E9" s="34" t="s">
        <v>54</v>
      </c>
      <c r="F9" s="86">
        <v>66000</v>
      </c>
      <c r="G9" s="84">
        <v>104997</v>
      </c>
      <c r="H9" s="83">
        <f t="shared" si="0"/>
        <v>159.086363636364</v>
      </c>
    </row>
    <row r="10" ht="24" customHeight="1" spans="1:8">
      <c r="A10" s="32"/>
      <c r="B10" s="88"/>
      <c r="C10" s="84"/>
      <c r="D10" s="83"/>
      <c r="E10" s="34" t="s">
        <v>55</v>
      </c>
      <c r="F10" s="89">
        <v>86834</v>
      </c>
      <c r="G10" s="84">
        <v>56787</v>
      </c>
      <c r="H10" s="83">
        <f t="shared" si="0"/>
        <v>65.397194647258</v>
      </c>
    </row>
    <row r="11" ht="24" customHeight="1" spans="1:8">
      <c r="A11" s="32"/>
      <c r="B11" s="88"/>
      <c r="C11" s="84"/>
      <c r="D11" s="83"/>
      <c r="E11" s="36" t="s">
        <v>56</v>
      </c>
      <c r="F11" s="82">
        <v>200000</v>
      </c>
      <c r="G11" s="82">
        <v>200000</v>
      </c>
      <c r="H11" s="83">
        <f t="shared" si="0"/>
        <v>100</v>
      </c>
    </row>
    <row r="12" ht="24" customHeight="1" spans="1:8">
      <c r="A12" s="37"/>
      <c r="B12" s="88"/>
      <c r="C12" s="84"/>
      <c r="D12" s="83"/>
      <c r="E12" s="30" t="s">
        <v>57</v>
      </c>
      <c r="F12" s="90">
        <v>8965</v>
      </c>
      <c r="G12" s="82">
        <v>9271</v>
      </c>
      <c r="H12" s="83">
        <f t="shared" si="0"/>
        <v>103.413273842722</v>
      </c>
    </row>
    <row r="13" ht="24" customHeight="1" spans="1:8">
      <c r="A13" s="37"/>
      <c r="B13" s="88"/>
      <c r="C13" s="84"/>
      <c r="D13" s="83"/>
      <c r="E13" s="37" t="s">
        <v>58</v>
      </c>
      <c r="F13" s="90">
        <v>35912</v>
      </c>
      <c r="G13" s="82">
        <v>35061</v>
      </c>
      <c r="H13" s="83">
        <f t="shared" si="0"/>
        <v>97.6303185564714</v>
      </c>
    </row>
    <row r="14" ht="24" customHeight="1" spans="1:8">
      <c r="A14" s="37" t="s">
        <v>59</v>
      </c>
      <c r="B14" s="87">
        <f>SUM(B6)</f>
        <v>300000</v>
      </c>
      <c r="C14" s="87">
        <f>SUM(C6)</f>
        <v>300066</v>
      </c>
      <c r="D14" s="83">
        <f>C14/B14*100</f>
        <v>100.022</v>
      </c>
      <c r="E14" s="35" t="s">
        <v>60</v>
      </c>
      <c r="F14" s="82">
        <f>SUM(F6,F11,F12:F13)</f>
        <v>449711</v>
      </c>
      <c r="G14" s="82">
        <f>SUM(G6,G11,G12:G13)</f>
        <v>477328</v>
      </c>
      <c r="H14" s="83">
        <f t="shared" si="0"/>
        <v>106.141055033121</v>
      </c>
    </row>
    <row r="15" ht="24" customHeight="1" spans="1:8">
      <c r="A15" s="37" t="s">
        <v>61</v>
      </c>
      <c r="B15" s="87">
        <v>35912</v>
      </c>
      <c r="C15" s="87">
        <v>35061</v>
      </c>
      <c r="D15" s="83">
        <f t="shared" ref="D15:D16" si="1">C15/B15*100</f>
        <v>97.6303185564714</v>
      </c>
      <c r="E15" s="35" t="s">
        <v>62</v>
      </c>
      <c r="F15" s="90">
        <v>18995</v>
      </c>
      <c r="G15" s="82">
        <v>19675</v>
      </c>
      <c r="H15" s="83">
        <f t="shared" si="0"/>
        <v>103.579889444591</v>
      </c>
    </row>
    <row r="16" ht="24" customHeight="1" spans="1:8">
      <c r="A16" s="37" t="s">
        <v>63</v>
      </c>
      <c r="B16" s="87">
        <v>202794</v>
      </c>
      <c r="C16" s="87">
        <v>202794</v>
      </c>
      <c r="D16" s="83">
        <f t="shared" si="1"/>
        <v>100</v>
      </c>
      <c r="E16" s="35" t="s">
        <v>64</v>
      </c>
      <c r="F16" s="88"/>
      <c r="G16" s="82">
        <v>47000</v>
      </c>
      <c r="H16" s="83"/>
    </row>
    <row r="17" ht="24" customHeight="1" spans="1:8">
      <c r="A17" s="37" t="s">
        <v>65</v>
      </c>
      <c r="B17" s="91"/>
      <c r="C17" s="87">
        <v>6251</v>
      </c>
      <c r="D17" s="83"/>
      <c r="E17" s="35" t="s">
        <v>66</v>
      </c>
      <c r="F17" s="88"/>
      <c r="G17" s="82">
        <v>169</v>
      </c>
      <c r="H17" s="83"/>
    </row>
    <row r="18" ht="24" customHeight="1" spans="1:8">
      <c r="A18" s="37"/>
      <c r="B18" s="91"/>
      <c r="C18" s="87"/>
      <c r="D18" s="83"/>
      <c r="E18" s="37" t="s">
        <v>67</v>
      </c>
      <c r="F18" s="88"/>
      <c r="G18" s="82"/>
      <c r="H18" s="83"/>
    </row>
    <row r="19" ht="24" customHeight="1" spans="1:8">
      <c r="A19" s="92" t="s">
        <v>68</v>
      </c>
      <c r="B19" s="93">
        <f>SUM(B14:B18)</f>
        <v>538706</v>
      </c>
      <c r="C19" s="93">
        <f>SUM(C14:C18)</f>
        <v>544172</v>
      </c>
      <c r="D19" s="83">
        <f>C19/B19*100</f>
        <v>101.014653632965</v>
      </c>
      <c r="E19" s="92" t="s">
        <v>69</v>
      </c>
      <c r="F19" s="93">
        <f>SUM(F14:F18)</f>
        <v>468706</v>
      </c>
      <c r="G19" s="93">
        <f>SUM(G14:G18)</f>
        <v>544172</v>
      </c>
      <c r="H19" s="83">
        <f>G19/F19*100</f>
        <v>116.100924673463</v>
      </c>
    </row>
  </sheetData>
  <mergeCells count="3">
    <mergeCell ref="A2:H2"/>
    <mergeCell ref="A4:D4"/>
    <mergeCell ref="E4:H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10" sqref="F10"/>
    </sheetView>
  </sheetViews>
  <sheetFormatPr defaultColWidth="9" defaultRowHeight="13.5" outlineLevelCol="7"/>
  <cols>
    <col min="1" max="1" width="34.25" customWidth="1"/>
    <col min="2" max="3" width="12" customWidth="1"/>
    <col min="4" max="4" width="9.125" customWidth="1"/>
    <col min="5" max="5" width="34" customWidth="1"/>
    <col min="6" max="7" width="12" customWidth="1"/>
    <col min="8" max="8" width="8.375" customWidth="1"/>
  </cols>
  <sheetData>
    <row r="1" ht="18.75" spans="1:1">
      <c r="A1" s="12" t="s">
        <v>70</v>
      </c>
    </row>
    <row r="2" ht="31.5" spans="1:8">
      <c r="A2" s="2" t="s">
        <v>71</v>
      </c>
      <c r="B2" s="2"/>
      <c r="C2" s="2"/>
      <c r="D2" s="2"/>
      <c r="E2" s="2"/>
      <c r="F2" s="2"/>
      <c r="G2" s="2"/>
      <c r="H2" s="2"/>
    </row>
    <row r="3" ht="22.5" customHeight="1" spans="1:8">
      <c r="A3" s="16" t="s">
        <v>2</v>
      </c>
      <c r="B3" s="72"/>
      <c r="C3" s="72"/>
      <c r="D3" s="72"/>
      <c r="E3" s="73" t="s">
        <v>3</v>
      </c>
      <c r="F3" s="73"/>
      <c r="G3" s="74"/>
      <c r="H3" s="72"/>
    </row>
    <row r="4" ht="35.25" customHeight="1" spans="1:8">
      <c r="A4" s="6" t="s">
        <v>72</v>
      </c>
      <c r="B4" s="6"/>
      <c r="C4" s="6"/>
      <c r="D4" s="6"/>
      <c r="E4" s="6" t="s">
        <v>73</v>
      </c>
      <c r="F4" s="6"/>
      <c r="G4" s="6"/>
      <c r="H4" s="6"/>
    </row>
    <row r="5" ht="35.25" customHeight="1" spans="1:8">
      <c r="A5" s="8" t="s">
        <v>74</v>
      </c>
      <c r="B5" s="8" t="s">
        <v>5</v>
      </c>
      <c r="C5" s="8" t="s">
        <v>6</v>
      </c>
      <c r="D5" s="8" t="s">
        <v>7</v>
      </c>
      <c r="E5" s="8" t="s">
        <v>74</v>
      </c>
      <c r="F5" s="8" t="s">
        <v>5</v>
      </c>
      <c r="G5" s="8" t="s">
        <v>6</v>
      </c>
      <c r="H5" s="8" t="s">
        <v>7</v>
      </c>
    </row>
    <row r="6" ht="35.25" customHeight="1" spans="1:8">
      <c r="A6" s="19" t="s">
        <v>75</v>
      </c>
      <c r="B6" s="75">
        <f>SUM(B7:B13)</f>
        <v>180447</v>
      </c>
      <c r="C6" s="75">
        <f>SUM(C7:C13)</f>
        <v>177449</v>
      </c>
      <c r="D6" s="75">
        <f>C6/B6*100</f>
        <v>98.3385703281296</v>
      </c>
      <c r="E6" s="19" t="s">
        <v>76</v>
      </c>
      <c r="F6" s="76">
        <f>SUM(F7:F13)</f>
        <v>179508</v>
      </c>
      <c r="G6" s="76">
        <f>SUM(G7:G13)</f>
        <v>173747</v>
      </c>
      <c r="H6" s="77">
        <f>G6/F6*100</f>
        <v>96.7906722820153</v>
      </c>
    </row>
    <row r="7" ht="35.25" customHeight="1" spans="1:8">
      <c r="A7" s="10" t="s">
        <v>77</v>
      </c>
      <c r="B7" s="23">
        <v>22800</v>
      </c>
      <c r="C7" s="78">
        <v>26797</v>
      </c>
      <c r="D7" s="75">
        <f t="shared" ref="D7:D12" si="0">C7/B7*100</f>
        <v>117.530701754386</v>
      </c>
      <c r="E7" s="10" t="s">
        <v>78</v>
      </c>
      <c r="F7" s="24">
        <v>40800</v>
      </c>
      <c r="G7" s="78">
        <v>43207</v>
      </c>
      <c r="H7" s="77">
        <f t="shared" ref="H7:H12" si="1">G7/F7*100</f>
        <v>105.899509803922</v>
      </c>
    </row>
    <row r="8" ht="35.25" customHeight="1" spans="1:8">
      <c r="A8" s="10" t="s">
        <v>79</v>
      </c>
      <c r="B8" s="23">
        <v>1117</v>
      </c>
      <c r="C8" s="78">
        <v>1021</v>
      </c>
      <c r="D8" s="75">
        <f t="shared" si="0"/>
        <v>91.4055505819158</v>
      </c>
      <c r="E8" s="10" t="s">
        <v>80</v>
      </c>
      <c r="F8" s="24">
        <v>355</v>
      </c>
      <c r="G8" s="78">
        <v>252</v>
      </c>
      <c r="H8" s="77">
        <f t="shared" si="1"/>
        <v>70.9859154929578</v>
      </c>
    </row>
    <row r="9" ht="35.25" customHeight="1" spans="1:8">
      <c r="A9" s="10" t="s">
        <v>81</v>
      </c>
      <c r="B9" s="23">
        <v>18175</v>
      </c>
      <c r="C9" s="78">
        <v>18182</v>
      </c>
      <c r="D9" s="75">
        <f t="shared" si="0"/>
        <v>100.038514442916</v>
      </c>
      <c r="E9" s="10" t="s">
        <v>82</v>
      </c>
      <c r="F9" s="24">
        <v>16530</v>
      </c>
      <c r="G9" s="78">
        <v>15037</v>
      </c>
      <c r="H9" s="77">
        <f t="shared" si="1"/>
        <v>90.9679370840895</v>
      </c>
    </row>
    <row r="10" ht="35.25" customHeight="1" spans="1:8">
      <c r="A10" s="10" t="s">
        <v>83</v>
      </c>
      <c r="B10" s="23">
        <v>700</v>
      </c>
      <c r="C10" s="78">
        <v>591</v>
      </c>
      <c r="D10" s="75">
        <f t="shared" si="0"/>
        <v>84.4285714285714</v>
      </c>
      <c r="E10" s="10" t="s">
        <v>84</v>
      </c>
      <c r="F10" s="24">
        <v>1800</v>
      </c>
      <c r="G10" s="78">
        <v>2300</v>
      </c>
      <c r="H10" s="77">
        <f t="shared" si="1"/>
        <v>127.777777777778</v>
      </c>
    </row>
    <row r="11" ht="35.25" customHeight="1" spans="1:8">
      <c r="A11" s="10" t="s">
        <v>85</v>
      </c>
      <c r="B11" s="23">
        <v>91500</v>
      </c>
      <c r="C11" s="78">
        <v>85941</v>
      </c>
      <c r="D11" s="75">
        <f t="shared" si="0"/>
        <v>93.9245901639344</v>
      </c>
      <c r="E11" s="10" t="s">
        <v>86</v>
      </c>
      <c r="F11" s="24">
        <v>90000</v>
      </c>
      <c r="G11" s="78">
        <v>82732</v>
      </c>
      <c r="H11" s="77">
        <f t="shared" si="1"/>
        <v>91.9244444444444</v>
      </c>
    </row>
    <row r="12" ht="35.25" customHeight="1" spans="1:8">
      <c r="A12" s="10" t="s">
        <v>87</v>
      </c>
      <c r="B12" s="23">
        <v>46155</v>
      </c>
      <c r="C12" s="78">
        <v>44917</v>
      </c>
      <c r="D12" s="75">
        <f t="shared" si="0"/>
        <v>97.3177337233236</v>
      </c>
      <c r="E12" s="10" t="s">
        <v>88</v>
      </c>
      <c r="F12" s="24">
        <v>30023</v>
      </c>
      <c r="G12" s="78">
        <v>30219</v>
      </c>
      <c r="H12" s="77">
        <f t="shared" si="1"/>
        <v>100.652832828165</v>
      </c>
    </row>
    <row r="13" ht="35.25" customHeight="1" spans="1:8">
      <c r="A13" s="10" t="s">
        <v>89</v>
      </c>
      <c r="B13" s="78"/>
      <c r="C13" s="78"/>
      <c r="D13" s="75"/>
      <c r="E13" s="10" t="s">
        <v>90</v>
      </c>
      <c r="F13" s="78"/>
      <c r="G13" s="78"/>
      <c r="H13" s="77"/>
    </row>
    <row r="14" ht="21.75" customHeight="1" spans="1:8">
      <c r="A14" s="26" t="s">
        <v>91</v>
      </c>
      <c r="B14" s="26"/>
      <c r="C14" s="26"/>
      <c r="D14" s="26"/>
      <c r="E14" s="26"/>
      <c r="F14" s="26"/>
      <c r="G14" s="26"/>
      <c r="H14" s="26"/>
    </row>
  </sheetData>
  <mergeCells count="5">
    <mergeCell ref="A2:H2"/>
    <mergeCell ref="E3:F3"/>
    <mergeCell ref="A4:D4"/>
    <mergeCell ref="E4:H4"/>
    <mergeCell ref="A14:H14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E10" sqref="E10"/>
    </sheetView>
  </sheetViews>
  <sheetFormatPr defaultColWidth="9" defaultRowHeight="13.5" outlineLevelCol="7"/>
  <cols>
    <col min="1" max="1" width="21.75" customWidth="1"/>
    <col min="2" max="8" width="15.5" customWidth="1"/>
  </cols>
  <sheetData>
    <row r="1" ht="18.75" spans="1:8">
      <c r="A1" s="43" t="s">
        <v>92</v>
      </c>
      <c r="B1" s="16"/>
      <c r="C1" s="16"/>
      <c r="D1" s="16"/>
      <c r="E1" s="16"/>
      <c r="F1" s="16"/>
      <c r="G1" s="16"/>
      <c r="H1" s="64"/>
    </row>
    <row r="2" ht="27" spans="1:8">
      <c r="A2" s="44" t="s">
        <v>93</v>
      </c>
      <c r="B2" s="44"/>
      <c r="C2" s="44"/>
      <c r="D2" s="44"/>
      <c r="E2" s="44"/>
      <c r="F2" s="44"/>
      <c r="G2" s="44"/>
      <c r="H2" s="44"/>
    </row>
    <row r="3" spans="1:8">
      <c r="A3" s="16" t="s">
        <v>2</v>
      </c>
      <c r="B3" s="16"/>
      <c r="C3" s="16"/>
      <c r="D3" s="16"/>
      <c r="E3" s="16"/>
      <c r="F3" s="16"/>
      <c r="G3" s="16"/>
      <c r="H3" s="45" t="s">
        <v>3</v>
      </c>
    </row>
    <row r="4" ht="33.75" customHeight="1" spans="1:8">
      <c r="A4" s="46" t="s">
        <v>4</v>
      </c>
      <c r="B4" s="6" t="s">
        <v>6</v>
      </c>
      <c r="C4" s="6"/>
      <c r="D4" s="6"/>
      <c r="E4" s="6" t="s">
        <v>94</v>
      </c>
      <c r="F4" s="6"/>
      <c r="G4" s="6"/>
      <c r="H4" s="65" t="s">
        <v>95</v>
      </c>
    </row>
    <row r="5" ht="24.75" customHeight="1" spans="1:8">
      <c r="A5" s="46"/>
      <c r="B5" s="9" t="s">
        <v>8</v>
      </c>
      <c r="C5" s="9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5"/>
    </row>
    <row r="6" ht="24.75" customHeight="1" spans="1:8">
      <c r="A6" s="46"/>
      <c r="B6" s="66"/>
      <c r="C6" s="66"/>
      <c r="D6" s="67"/>
      <c r="E6" s="67"/>
      <c r="F6" s="6"/>
      <c r="G6" s="6"/>
      <c r="H6" s="68"/>
    </row>
    <row r="7" ht="57" customHeight="1" spans="1:8">
      <c r="A7" s="69" t="s">
        <v>11</v>
      </c>
      <c r="B7" s="70">
        <f>SUM(C7:D7)</f>
        <v>77342</v>
      </c>
      <c r="C7" s="70">
        <v>47010</v>
      </c>
      <c r="D7" s="70">
        <v>30332</v>
      </c>
      <c r="E7" s="63">
        <f>SUM(F7:G7)</f>
        <v>83529</v>
      </c>
      <c r="F7" s="63">
        <v>55458</v>
      </c>
      <c r="G7" s="63">
        <v>28071</v>
      </c>
      <c r="H7" s="71">
        <f>E7/B7*100-100</f>
        <v>7.99953453492282</v>
      </c>
    </row>
    <row r="8" ht="57" customHeight="1" spans="1:8">
      <c r="A8" s="69" t="s">
        <v>12</v>
      </c>
      <c r="B8" s="70">
        <f>SUM(C8:D8)</f>
        <v>28979</v>
      </c>
      <c r="C8" s="70">
        <v>23218</v>
      </c>
      <c r="D8" s="70">
        <v>5761</v>
      </c>
      <c r="E8" s="63">
        <f>SUM(F8:G8)</f>
        <v>32271</v>
      </c>
      <c r="F8" s="63">
        <v>26510</v>
      </c>
      <c r="G8" s="63">
        <v>5761</v>
      </c>
      <c r="H8" s="71">
        <f t="shared" ref="H8:H10" si="0">E8/B8*100-100</f>
        <v>11.3599503088443</v>
      </c>
    </row>
    <row r="9" ht="57" customHeight="1" spans="1:8">
      <c r="A9" s="69" t="s">
        <v>13</v>
      </c>
      <c r="B9" s="70">
        <f t="shared" ref="B9" si="1">SUM(C9:D9)</f>
        <v>3889</v>
      </c>
      <c r="C9" s="70">
        <v>3889</v>
      </c>
      <c r="D9" s="70"/>
      <c r="E9" s="63">
        <f t="shared" ref="E9" si="2">SUM(F9:G9)</f>
        <v>4200</v>
      </c>
      <c r="F9" s="63">
        <v>4200</v>
      </c>
      <c r="G9" s="63"/>
      <c r="H9" s="71">
        <f t="shared" si="0"/>
        <v>7.99691437387504</v>
      </c>
    </row>
    <row r="10" ht="57" customHeight="1" spans="1:8">
      <c r="A10" s="6" t="s">
        <v>96</v>
      </c>
      <c r="B10" s="70">
        <f t="shared" ref="B10:G10" si="3">SUM(B7:B8,B9)</f>
        <v>110210</v>
      </c>
      <c r="C10" s="70">
        <f t="shared" si="3"/>
        <v>74117</v>
      </c>
      <c r="D10" s="70">
        <f t="shared" si="3"/>
        <v>36093</v>
      </c>
      <c r="E10" s="63">
        <f t="shared" si="3"/>
        <v>120000</v>
      </c>
      <c r="F10" s="63">
        <f t="shared" si="3"/>
        <v>86168</v>
      </c>
      <c r="G10" s="63">
        <f t="shared" si="3"/>
        <v>33832</v>
      </c>
      <c r="H10" s="71">
        <f t="shared" si="0"/>
        <v>8.88304146629162</v>
      </c>
    </row>
  </sheetData>
  <mergeCells count="11">
    <mergeCell ref="A2:H2"/>
    <mergeCell ref="B4:D4"/>
    <mergeCell ref="E4:G4"/>
    <mergeCell ref="A4:A6"/>
    <mergeCell ref="B5:B6"/>
    <mergeCell ref="C5:C6"/>
    <mergeCell ref="D5:D6"/>
    <mergeCell ref="E5:E6"/>
    <mergeCell ref="F5:F6"/>
    <mergeCell ref="G5:G6"/>
    <mergeCell ref="H4:H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opLeftCell="A22" workbookViewId="0">
      <selection activeCell="E25" sqref="E25"/>
    </sheetView>
  </sheetViews>
  <sheetFormatPr defaultColWidth="9" defaultRowHeight="13.5" outlineLevelCol="6"/>
  <cols>
    <col min="1" max="1" width="28.625" customWidth="1"/>
    <col min="2" max="6" width="11.875" customWidth="1"/>
  </cols>
  <sheetData>
    <row r="1" ht="18.75" spans="1:6">
      <c r="A1" s="43" t="s">
        <v>97</v>
      </c>
      <c r="B1" s="16"/>
      <c r="C1" s="16"/>
      <c r="D1" s="16"/>
      <c r="E1" s="16"/>
      <c r="F1" s="17"/>
    </row>
    <row r="2" ht="34.5" customHeight="1" spans="1:6">
      <c r="A2" s="44" t="s">
        <v>98</v>
      </c>
      <c r="B2" s="44"/>
      <c r="C2" s="44"/>
      <c r="D2" s="44"/>
      <c r="E2" s="44"/>
      <c r="F2" s="44"/>
    </row>
    <row r="3" ht="23.25" customHeight="1" spans="1:6">
      <c r="A3" s="16" t="s">
        <v>2</v>
      </c>
      <c r="B3" s="16"/>
      <c r="C3" s="16"/>
      <c r="D3" s="16"/>
      <c r="E3" s="45" t="s">
        <v>3</v>
      </c>
      <c r="F3" s="45"/>
    </row>
    <row r="4" ht="23.25" customHeight="1" spans="1:6">
      <c r="A4" s="46" t="s">
        <v>99</v>
      </c>
      <c r="B4" s="47" t="s">
        <v>5</v>
      </c>
      <c r="C4" s="48" t="s">
        <v>94</v>
      </c>
      <c r="D4" s="49"/>
      <c r="E4" s="50"/>
      <c r="F4" s="51" t="s">
        <v>95</v>
      </c>
    </row>
    <row r="5" ht="23.25" customHeight="1" spans="1:6">
      <c r="A5" s="46"/>
      <c r="B5" s="52"/>
      <c r="C5" s="47" t="s">
        <v>8</v>
      </c>
      <c r="D5" s="47" t="s">
        <v>9</v>
      </c>
      <c r="E5" s="47" t="s">
        <v>10</v>
      </c>
      <c r="F5" s="53"/>
    </row>
    <row r="6" ht="23.25" customHeight="1" spans="1:6">
      <c r="A6" s="54"/>
      <c r="B6" s="55"/>
      <c r="C6" s="56"/>
      <c r="D6" s="55"/>
      <c r="E6" s="55"/>
      <c r="F6" s="57"/>
    </row>
    <row r="7" ht="26.25" customHeight="1" spans="1:6">
      <c r="A7" s="58" t="s">
        <v>20</v>
      </c>
      <c r="B7" s="59">
        <v>45700</v>
      </c>
      <c r="C7" s="59">
        <f>SUM(D7:E7)</f>
        <v>48692</v>
      </c>
      <c r="D7" s="60">
        <v>27872</v>
      </c>
      <c r="E7" s="61">
        <v>20820</v>
      </c>
      <c r="F7" s="61">
        <f>C7/B7*100-100</f>
        <v>6.54704595185996</v>
      </c>
    </row>
    <row r="8" ht="26.25" customHeight="1" spans="1:6">
      <c r="A8" s="58" t="s">
        <v>21</v>
      </c>
      <c r="B8" s="59">
        <v>17163</v>
      </c>
      <c r="C8" s="59">
        <f t="shared" ref="C8:C27" si="0">SUM(D8:E8)</f>
        <v>12840</v>
      </c>
      <c r="D8" s="60">
        <v>12840</v>
      </c>
      <c r="E8" s="61"/>
      <c r="F8" s="61">
        <f t="shared" ref="F8:F28" si="1">C8/B8*100-100</f>
        <v>-25.1879042125503</v>
      </c>
    </row>
    <row r="9" ht="26.25" customHeight="1" spans="1:6">
      <c r="A9" s="58" t="s">
        <v>22</v>
      </c>
      <c r="B9" s="59">
        <v>83426</v>
      </c>
      <c r="C9" s="59">
        <f t="shared" si="0"/>
        <v>89831</v>
      </c>
      <c r="D9" s="60">
        <v>89831</v>
      </c>
      <c r="E9" s="61"/>
      <c r="F9" s="61">
        <f t="shared" si="1"/>
        <v>7.67746266152038</v>
      </c>
    </row>
    <row r="10" ht="26.25" customHeight="1" spans="1:6">
      <c r="A10" s="58" t="s">
        <v>23</v>
      </c>
      <c r="B10" s="59">
        <v>3105</v>
      </c>
      <c r="C10" s="59">
        <f t="shared" si="0"/>
        <v>3390</v>
      </c>
      <c r="D10" s="60">
        <v>500</v>
      </c>
      <c r="E10" s="61">
        <v>2890</v>
      </c>
      <c r="F10" s="61">
        <f t="shared" si="1"/>
        <v>9.17874396135265</v>
      </c>
    </row>
    <row r="11" ht="26.25" customHeight="1" spans="1:6">
      <c r="A11" s="58" t="s">
        <v>100</v>
      </c>
      <c r="B11" s="59">
        <v>1867</v>
      </c>
      <c r="C11" s="59">
        <f t="shared" si="0"/>
        <v>2031</v>
      </c>
      <c r="D11" s="60">
        <v>1481</v>
      </c>
      <c r="E11" s="61">
        <v>550</v>
      </c>
      <c r="F11" s="61">
        <f t="shared" si="1"/>
        <v>8.78414568826994</v>
      </c>
    </row>
    <row r="12" ht="26.25" customHeight="1" spans="1:6">
      <c r="A12" s="58" t="s">
        <v>25</v>
      </c>
      <c r="B12" s="59">
        <v>97076</v>
      </c>
      <c r="C12" s="59">
        <f t="shared" si="0"/>
        <v>102326</v>
      </c>
      <c r="D12" s="60">
        <v>99026</v>
      </c>
      <c r="E12" s="61">
        <v>3300</v>
      </c>
      <c r="F12" s="61">
        <f t="shared" si="1"/>
        <v>5.40813383328526</v>
      </c>
    </row>
    <row r="13" ht="26.25" customHeight="1" spans="1:6">
      <c r="A13" s="58" t="s">
        <v>101</v>
      </c>
      <c r="B13" s="59">
        <v>88393</v>
      </c>
      <c r="C13" s="59">
        <f t="shared" si="0"/>
        <v>91755</v>
      </c>
      <c r="D13" s="60">
        <v>90075</v>
      </c>
      <c r="E13" s="61">
        <v>1680</v>
      </c>
      <c r="F13" s="61">
        <f t="shared" si="1"/>
        <v>3.80346860045479</v>
      </c>
    </row>
    <row r="14" ht="26.25" customHeight="1" spans="1:6">
      <c r="A14" s="58" t="s">
        <v>27</v>
      </c>
      <c r="B14" s="59">
        <v>2360</v>
      </c>
      <c r="C14" s="59">
        <f t="shared" si="0"/>
        <v>2519</v>
      </c>
      <c r="D14" s="60">
        <v>2519</v>
      </c>
      <c r="E14" s="61"/>
      <c r="F14" s="61">
        <f t="shared" si="1"/>
        <v>6.73728813559322</v>
      </c>
    </row>
    <row r="15" ht="26.25" customHeight="1" spans="1:6">
      <c r="A15" s="58" t="s">
        <v>28</v>
      </c>
      <c r="B15" s="59">
        <v>22904</v>
      </c>
      <c r="C15" s="59">
        <f t="shared" si="0"/>
        <v>24176</v>
      </c>
      <c r="D15" s="60">
        <v>16648</v>
      </c>
      <c r="E15" s="61">
        <v>7528</v>
      </c>
      <c r="F15" s="61">
        <f t="shared" si="1"/>
        <v>5.55361508906742</v>
      </c>
    </row>
    <row r="16" ht="26.25" customHeight="1" spans="1:6">
      <c r="A16" s="58" t="s">
        <v>29</v>
      </c>
      <c r="B16" s="59">
        <v>55287</v>
      </c>
      <c r="C16" s="59">
        <f t="shared" si="0"/>
        <v>56575</v>
      </c>
      <c r="D16" s="60">
        <v>52553</v>
      </c>
      <c r="E16" s="61">
        <v>4022</v>
      </c>
      <c r="F16" s="61">
        <f t="shared" si="1"/>
        <v>2.32966158409754</v>
      </c>
    </row>
    <row r="17" ht="26.25" customHeight="1" spans="1:6">
      <c r="A17" s="58" t="s">
        <v>30</v>
      </c>
      <c r="B17" s="59">
        <v>4541</v>
      </c>
      <c r="C17" s="59">
        <f t="shared" si="0"/>
        <v>7320</v>
      </c>
      <c r="D17" s="60">
        <v>7320</v>
      </c>
      <c r="E17" s="61"/>
      <c r="F17" s="61">
        <f t="shared" si="1"/>
        <v>61.1979740145343</v>
      </c>
    </row>
    <row r="18" ht="26.25" customHeight="1" spans="1:6">
      <c r="A18" s="58" t="s">
        <v>31</v>
      </c>
      <c r="B18" s="59">
        <v>329</v>
      </c>
      <c r="C18" s="59">
        <f t="shared" si="0"/>
        <v>356</v>
      </c>
      <c r="D18" s="60">
        <v>356</v>
      </c>
      <c r="E18" s="61"/>
      <c r="F18" s="61">
        <f t="shared" si="1"/>
        <v>8.20668693009119</v>
      </c>
    </row>
    <row r="19" ht="26.25" customHeight="1" spans="1:6">
      <c r="A19" s="58" t="s">
        <v>32</v>
      </c>
      <c r="B19" s="59">
        <v>1650</v>
      </c>
      <c r="C19" s="59">
        <f t="shared" si="0"/>
        <v>1835</v>
      </c>
      <c r="D19" s="60">
        <v>1835</v>
      </c>
      <c r="E19" s="61"/>
      <c r="F19" s="61">
        <f t="shared" si="1"/>
        <v>11.2121212121212</v>
      </c>
    </row>
    <row r="20" ht="26.25" customHeight="1" spans="1:6">
      <c r="A20" s="58" t="s">
        <v>102</v>
      </c>
      <c r="B20" s="59">
        <v>1528</v>
      </c>
      <c r="C20" s="59">
        <f t="shared" si="0"/>
        <v>1670</v>
      </c>
      <c r="D20" s="60">
        <v>1670</v>
      </c>
      <c r="E20" s="61"/>
      <c r="F20" s="61">
        <f t="shared" si="1"/>
        <v>9.29319371727748</v>
      </c>
    </row>
    <row r="21" ht="26.25" customHeight="1" spans="1:6">
      <c r="A21" s="58" t="s">
        <v>34</v>
      </c>
      <c r="B21" s="59">
        <v>16984</v>
      </c>
      <c r="C21" s="59">
        <f t="shared" si="0"/>
        <v>6825</v>
      </c>
      <c r="D21" s="60">
        <v>6825</v>
      </c>
      <c r="E21" s="61"/>
      <c r="F21" s="61">
        <f t="shared" si="1"/>
        <v>-59.8151201130476</v>
      </c>
    </row>
    <row r="22" ht="26.25" customHeight="1" spans="1:6">
      <c r="A22" s="58" t="s">
        <v>35</v>
      </c>
      <c r="B22" s="59">
        <v>1495</v>
      </c>
      <c r="C22" s="59">
        <f t="shared" si="0"/>
        <v>2341</v>
      </c>
      <c r="D22" s="60">
        <v>2341</v>
      </c>
      <c r="E22" s="61"/>
      <c r="F22" s="61">
        <f t="shared" si="1"/>
        <v>56.5886287625418</v>
      </c>
    </row>
    <row r="23" ht="26.25" customHeight="1" spans="1:6">
      <c r="A23" s="58" t="s">
        <v>103</v>
      </c>
      <c r="B23" s="59">
        <v>465</v>
      </c>
      <c r="C23" s="59">
        <f t="shared" si="0"/>
        <v>498</v>
      </c>
      <c r="D23" s="60">
        <v>498</v>
      </c>
      <c r="E23" s="61"/>
      <c r="F23" s="61">
        <f t="shared" si="1"/>
        <v>7.0967741935484</v>
      </c>
    </row>
    <row r="24" ht="26.25" customHeight="1" spans="1:6">
      <c r="A24" s="58" t="s">
        <v>37</v>
      </c>
      <c r="B24" s="59">
        <v>5000</v>
      </c>
      <c r="C24" s="59">
        <f t="shared" si="0"/>
        <v>7500</v>
      </c>
      <c r="D24" s="60">
        <v>7500</v>
      </c>
      <c r="E24" s="61"/>
      <c r="F24" s="61">
        <f t="shared" si="1"/>
        <v>50</v>
      </c>
    </row>
    <row r="25" ht="26.25" customHeight="1" spans="1:6">
      <c r="A25" s="58" t="s">
        <v>38</v>
      </c>
      <c r="B25" s="59">
        <v>12000</v>
      </c>
      <c r="C25" s="59">
        <f t="shared" si="0"/>
        <v>13857</v>
      </c>
      <c r="D25" s="60">
        <v>11647</v>
      </c>
      <c r="E25" s="61">
        <v>2210</v>
      </c>
      <c r="F25" s="61">
        <f t="shared" si="1"/>
        <v>15.475</v>
      </c>
    </row>
    <row r="26" ht="26.25" customHeight="1" spans="1:6">
      <c r="A26" s="58" t="s">
        <v>39</v>
      </c>
      <c r="B26" s="59">
        <v>2363</v>
      </c>
      <c r="C26" s="59">
        <f t="shared" si="0"/>
        <v>3751</v>
      </c>
      <c r="D26" s="60">
        <v>3751</v>
      </c>
      <c r="E26" s="61"/>
      <c r="F26" s="61"/>
    </row>
    <row r="27" ht="26.25" customHeight="1" spans="1:6">
      <c r="A27" s="58" t="s">
        <v>104</v>
      </c>
      <c r="B27" s="59">
        <v>9000</v>
      </c>
      <c r="C27" s="59">
        <f t="shared" si="0"/>
        <v>26000</v>
      </c>
      <c r="D27" s="60">
        <v>26000</v>
      </c>
      <c r="E27" s="61"/>
      <c r="F27" s="61">
        <f t="shared" si="1"/>
        <v>188.888888888889</v>
      </c>
    </row>
    <row r="28" ht="26.25" customHeight="1" spans="1:7">
      <c r="A28" s="48" t="s">
        <v>41</v>
      </c>
      <c r="B28" s="62">
        <f>SUM(B7:B27)</f>
        <v>472636</v>
      </c>
      <c r="C28" s="62">
        <f t="shared" ref="C28" si="2">SUM(D28:E28)</f>
        <v>506088</v>
      </c>
      <c r="D28" s="62">
        <f>SUM(D7:D27)</f>
        <v>463088</v>
      </c>
      <c r="E28" s="62">
        <f>SUM(E7:E27)</f>
        <v>43000</v>
      </c>
      <c r="F28" s="63">
        <f t="shared" si="1"/>
        <v>7.077751165802</v>
      </c>
      <c r="G28" s="14"/>
    </row>
  </sheetData>
  <mergeCells count="9">
    <mergeCell ref="A2:F2"/>
    <mergeCell ref="E3:F3"/>
    <mergeCell ref="C4:E4"/>
    <mergeCell ref="A4:A6"/>
    <mergeCell ref="B4:B6"/>
    <mergeCell ref="C5:C6"/>
    <mergeCell ref="D5:D6"/>
    <mergeCell ref="E5:E6"/>
    <mergeCell ref="F4:F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D11" sqref="D11"/>
    </sheetView>
  </sheetViews>
  <sheetFormatPr defaultColWidth="9" defaultRowHeight="13.5" outlineLevelCol="4"/>
  <cols>
    <col min="1" max="1" width="43.75" customWidth="1"/>
    <col min="2" max="2" width="16.125" customWidth="1"/>
    <col min="3" max="3" width="47.75" customWidth="1"/>
    <col min="4" max="4" width="18.125" customWidth="1"/>
  </cols>
  <sheetData>
    <row r="1" ht="18.75" spans="1:1">
      <c r="A1" s="12" t="s">
        <v>105</v>
      </c>
    </row>
    <row r="2" ht="31.5" spans="1:4">
      <c r="A2" s="27" t="s">
        <v>106</v>
      </c>
      <c r="B2" s="27"/>
      <c r="C2" s="27"/>
      <c r="D2" s="27"/>
    </row>
    <row r="3" ht="20.25" customHeight="1" spans="1:4">
      <c r="A3" s="16" t="s">
        <v>2</v>
      </c>
      <c r="B3" s="28"/>
      <c r="C3" s="28"/>
      <c r="D3" s="28" t="s">
        <v>3</v>
      </c>
    </row>
    <row r="4" ht="24" customHeight="1" spans="1:4">
      <c r="A4" s="29" t="s">
        <v>107</v>
      </c>
      <c r="B4" s="29"/>
      <c r="C4" s="29" t="s">
        <v>108</v>
      </c>
      <c r="D4" s="29"/>
    </row>
    <row r="5" ht="24" customHeight="1" spans="1:4">
      <c r="A5" s="29" t="s">
        <v>109</v>
      </c>
      <c r="B5" s="29" t="s">
        <v>110</v>
      </c>
      <c r="C5" s="29" t="s">
        <v>109</v>
      </c>
      <c r="D5" s="29" t="s">
        <v>110</v>
      </c>
    </row>
    <row r="6" ht="24" customHeight="1" spans="1:4">
      <c r="A6" s="30" t="s">
        <v>49</v>
      </c>
      <c r="B6" s="31">
        <f>SUM(B7:B8)</f>
        <v>300000</v>
      </c>
      <c r="C6" s="30" t="s">
        <v>111</v>
      </c>
      <c r="D6" s="31">
        <f>SUM(D7:D9)</f>
        <v>283927</v>
      </c>
    </row>
    <row r="7" ht="24" customHeight="1" spans="1:4">
      <c r="A7" s="32" t="s">
        <v>112</v>
      </c>
      <c r="B7" s="33">
        <v>300000</v>
      </c>
      <c r="C7" s="34" t="s">
        <v>53</v>
      </c>
      <c r="D7" s="33">
        <v>50000</v>
      </c>
    </row>
    <row r="8" ht="24" customHeight="1" spans="1:4">
      <c r="A8" s="32"/>
      <c r="B8" s="33"/>
      <c r="C8" s="34" t="s">
        <v>54</v>
      </c>
      <c r="D8" s="33">
        <v>60000</v>
      </c>
    </row>
    <row r="9" ht="24" customHeight="1" spans="1:4">
      <c r="A9" s="32"/>
      <c r="B9" s="33"/>
      <c r="C9" s="34" t="s">
        <v>55</v>
      </c>
      <c r="D9" s="33">
        <v>173927</v>
      </c>
    </row>
    <row r="10" ht="24" customHeight="1" spans="1:4">
      <c r="A10" s="32"/>
      <c r="B10" s="33"/>
      <c r="C10" s="35" t="s">
        <v>56</v>
      </c>
      <c r="D10" s="31"/>
    </row>
    <row r="11" ht="24" customHeight="1" spans="1:4">
      <c r="A11" s="32"/>
      <c r="B11" s="33"/>
      <c r="C11" s="36" t="s">
        <v>113</v>
      </c>
      <c r="D11" s="31">
        <v>8267</v>
      </c>
    </row>
    <row r="12" ht="24" customHeight="1" spans="1:4">
      <c r="A12" s="37"/>
      <c r="B12" s="31"/>
      <c r="C12" s="35" t="s">
        <v>114</v>
      </c>
      <c r="D12" s="31">
        <v>14830</v>
      </c>
    </row>
    <row r="13" ht="24" customHeight="1" spans="1:4">
      <c r="A13" s="37" t="s">
        <v>115</v>
      </c>
      <c r="B13" s="31">
        <f>SUM(B6)</f>
        <v>300000</v>
      </c>
      <c r="C13" s="38" t="s">
        <v>116</v>
      </c>
      <c r="D13" s="39">
        <f>SUM(D10:D12,D6)</f>
        <v>307024</v>
      </c>
    </row>
    <row r="14" ht="24" customHeight="1" spans="1:4">
      <c r="A14" s="37" t="s">
        <v>117</v>
      </c>
      <c r="B14" s="31">
        <v>8267</v>
      </c>
      <c r="C14" s="35" t="s">
        <v>62</v>
      </c>
      <c r="D14" s="31">
        <v>1243</v>
      </c>
    </row>
    <row r="15" ht="24" customHeight="1" spans="1:4">
      <c r="A15" s="37" t="s">
        <v>118</v>
      </c>
      <c r="B15" s="31"/>
      <c r="C15" s="35" t="s">
        <v>64</v>
      </c>
      <c r="D15" s="31"/>
    </row>
    <row r="16" ht="24" customHeight="1" spans="1:4">
      <c r="A16" s="32"/>
      <c r="B16" s="33"/>
      <c r="C16" s="34"/>
      <c r="D16" s="33"/>
    </row>
    <row r="17" ht="24" customHeight="1" spans="1:5">
      <c r="A17" s="29" t="s">
        <v>68</v>
      </c>
      <c r="B17" s="40">
        <f>SUM(B13:B16)</f>
        <v>308267</v>
      </c>
      <c r="C17" s="29" t="s">
        <v>69</v>
      </c>
      <c r="D17" s="41">
        <f>SUM(D13:D15)</f>
        <v>308267</v>
      </c>
      <c r="E17" s="42"/>
    </row>
  </sheetData>
  <mergeCells count="3">
    <mergeCell ref="A2:D2"/>
    <mergeCell ref="A4:B4"/>
    <mergeCell ref="C4:D4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opLeftCell="A4" workbookViewId="0">
      <selection activeCell="F10" sqref="F10"/>
    </sheetView>
  </sheetViews>
  <sheetFormatPr defaultColWidth="9" defaultRowHeight="13.5" outlineLevelCol="7"/>
  <cols>
    <col min="1" max="1" width="36.875" customWidth="1"/>
    <col min="2" max="2" width="9.125" customWidth="1"/>
    <col min="3" max="3" width="9.5" customWidth="1"/>
    <col min="4" max="4" width="7.75" customWidth="1"/>
    <col min="5" max="5" width="36.875" customWidth="1"/>
    <col min="6" max="6" width="9.125" customWidth="1"/>
    <col min="7" max="7" width="9.25" customWidth="1"/>
    <col min="8" max="8" width="8" customWidth="1"/>
  </cols>
  <sheetData>
    <row r="1" ht="18.75" spans="1:8">
      <c r="A1" s="12" t="s">
        <v>119</v>
      </c>
      <c r="B1" s="13"/>
      <c r="C1" s="14"/>
      <c r="D1" s="14"/>
      <c r="E1" s="14"/>
      <c r="F1" s="14"/>
      <c r="G1" s="14"/>
      <c r="H1" s="15"/>
    </row>
    <row r="2" ht="31.5" spans="1:8">
      <c r="A2" s="2" t="s">
        <v>120</v>
      </c>
      <c r="B2" s="2"/>
      <c r="C2" s="2"/>
      <c r="D2" s="2"/>
      <c r="E2" s="2"/>
      <c r="F2" s="2"/>
      <c r="G2" s="2"/>
      <c r="H2" s="2"/>
    </row>
    <row r="3" spans="1:8">
      <c r="A3" s="16" t="s">
        <v>2</v>
      </c>
      <c r="B3" s="17"/>
      <c r="C3" s="18"/>
      <c r="D3" s="18"/>
      <c r="E3" s="4" t="s">
        <v>3</v>
      </c>
      <c r="F3" s="4"/>
      <c r="G3" s="4"/>
      <c r="H3" s="4"/>
    </row>
    <row r="4" ht="33.75" customHeight="1" spans="1:8">
      <c r="A4" s="6" t="s">
        <v>72</v>
      </c>
      <c r="B4" s="6"/>
      <c r="C4" s="6"/>
      <c r="D4" s="6"/>
      <c r="E4" s="7" t="s">
        <v>73</v>
      </c>
      <c r="F4" s="7"/>
      <c r="G4" s="7"/>
      <c r="H4" s="7"/>
    </row>
    <row r="5" ht="33.75" customHeight="1" spans="1:8">
      <c r="A5" s="8" t="s">
        <v>74</v>
      </c>
      <c r="B5" s="9" t="s">
        <v>121</v>
      </c>
      <c r="C5" s="9" t="s">
        <v>110</v>
      </c>
      <c r="D5" s="9" t="s">
        <v>95</v>
      </c>
      <c r="E5" s="9" t="s">
        <v>74</v>
      </c>
      <c r="F5" s="9" t="s">
        <v>121</v>
      </c>
      <c r="G5" s="9" t="s">
        <v>110</v>
      </c>
      <c r="H5" s="9" t="s">
        <v>95</v>
      </c>
    </row>
    <row r="6" ht="33.75" customHeight="1" spans="1:8">
      <c r="A6" s="19" t="s">
        <v>75</v>
      </c>
      <c r="B6" s="20">
        <f>SUM(B7,B8,B9,B11,B12,B10,B13)</f>
        <v>180447</v>
      </c>
      <c r="C6" s="20">
        <f>SUM(C7,C8,C9,C11,C12,C10,C13)</f>
        <v>191733</v>
      </c>
      <c r="D6" s="21">
        <f>C6/B6*100-100</f>
        <v>6.25446807095713</v>
      </c>
      <c r="E6" s="20" t="s">
        <v>76</v>
      </c>
      <c r="F6" s="21">
        <f>SUM(F7:F13)</f>
        <v>179508</v>
      </c>
      <c r="G6" s="21">
        <f>SUM(G7:G13)</f>
        <v>190694</v>
      </c>
      <c r="H6" s="9">
        <f t="shared" ref="H6:H12" si="0">G6/F6*100-100</f>
        <v>6.23147714865075</v>
      </c>
    </row>
    <row r="7" ht="33.75" customHeight="1" spans="1:8">
      <c r="A7" s="22" t="s">
        <v>77</v>
      </c>
      <c r="B7" s="23">
        <v>22800</v>
      </c>
      <c r="C7" s="23">
        <v>25536</v>
      </c>
      <c r="D7" s="21">
        <f t="shared" ref="D7:D12" si="1">C7/B7*100-100</f>
        <v>12</v>
      </c>
      <c r="E7" s="24" t="s">
        <v>78</v>
      </c>
      <c r="F7" s="24">
        <v>40800</v>
      </c>
      <c r="G7" s="24">
        <v>44880</v>
      </c>
      <c r="H7" s="25">
        <f t="shared" si="0"/>
        <v>10</v>
      </c>
    </row>
    <row r="8" ht="33.75" customHeight="1" spans="1:8">
      <c r="A8" s="22" t="s">
        <v>79</v>
      </c>
      <c r="B8" s="23">
        <v>1117</v>
      </c>
      <c r="C8" s="23">
        <v>1137</v>
      </c>
      <c r="D8" s="21">
        <f t="shared" si="1"/>
        <v>1.7905102954342</v>
      </c>
      <c r="E8" s="24" t="s">
        <v>80</v>
      </c>
      <c r="F8" s="24">
        <v>355</v>
      </c>
      <c r="G8" s="24">
        <v>373</v>
      </c>
      <c r="H8" s="25">
        <f t="shared" si="0"/>
        <v>5.07042253521126</v>
      </c>
    </row>
    <row r="9" ht="33.75" customHeight="1" spans="1:8">
      <c r="A9" s="22" t="s">
        <v>81</v>
      </c>
      <c r="B9" s="23">
        <v>18175</v>
      </c>
      <c r="C9" s="23">
        <v>17905</v>
      </c>
      <c r="D9" s="21">
        <f t="shared" si="1"/>
        <v>-1.48555708390646</v>
      </c>
      <c r="E9" s="24" t="s">
        <v>82</v>
      </c>
      <c r="F9" s="24">
        <v>16530</v>
      </c>
      <c r="G9" s="24">
        <v>16364</v>
      </c>
      <c r="H9" s="25">
        <f t="shared" si="0"/>
        <v>-1.00423472474289</v>
      </c>
    </row>
    <row r="10" ht="33.75" customHeight="1" spans="1:8">
      <c r="A10" s="22" t="s">
        <v>83</v>
      </c>
      <c r="B10" s="23">
        <v>700</v>
      </c>
      <c r="C10" s="23">
        <v>800</v>
      </c>
      <c r="D10" s="21">
        <f t="shared" si="1"/>
        <v>14.2857142857143</v>
      </c>
      <c r="E10" s="24" t="s">
        <v>84</v>
      </c>
      <c r="F10" s="24">
        <v>1800</v>
      </c>
      <c r="G10" s="24">
        <v>1200</v>
      </c>
      <c r="H10" s="25">
        <f t="shared" si="0"/>
        <v>-33.3333333333333</v>
      </c>
    </row>
    <row r="11" ht="33.75" customHeight="1" spans="1:8">
      <c r="A11" s="22" t="s">
        <v>85</v>
      </c>
      <c r="B11" s="23">
        <v>91500</v>
      </c>
      <c r="C11" s="23">
        <v>100153</v>
      </c>
      <c r="D11" s="21">
        <f t="shared" si="1"/>
        <v>9.4568306010929</v>
      </c>
      <c r="E11" s="24" t="s">
        <v>86</v>
      </c>
      <c r="F11" s="24">
        <v>90000</v>
      </c>
      <c r="G11" s="24">
        <v>95050</v>
      </c>
      <c r="H11" s="25">
        <f t="shared" si="0"/>
        <v>5.6111111111111</v>
      </c>
    </row>
    <row r="12" ht="33.75" customHeight="1" spans="1:8">
      <c r="A12" s="22" t="s">
        <v>87</v>
      </c>
      <c r="B12" s="23">
        <v>46155</v>
      </c>
      <c r="C12" s="23">
        <v>46202</v>
      </c>
      <c r="D12" s="21">
        <f t="shared" si="1"/>
        <v>0.101830787563657</v>
      </c>
      <c r="E12" s="24" t="s">
        <v>88</v>
      </c>
      <c r="F12" s="24">
        <v>30023</v>
      </c>
      <c r="G12" s="24">
        <v>32827</v>
      </c>
      <c r="H12" s="25">
        <f t="shared" si="0"/>
        <v>9.33950637844319</v>
      </c>
    </row>
    <row r="13" ht="33.75" customHeight="1" spans="1:8">
      <c r="A13" s="22" t="s">
        <v>89</v>
      </c>
      <c r="B13" s="23"/>
      <c r="C13" s="23"/>
      <c r="D13" s="21"/>
      <c r="E13" s="23" t="s">
        <v>90</v>
      </c>
      <c r="F13" s="23"/>
      <c r="G13" s="23"/>
      <c r="H13" s="9"/>
    </row>
    <row r="14" ht="21.75" customHeight="1" spans="1:8">
      <c r="A14" s="26" t="s">
        <v>91</v>
      </c>
      <c r="B14" s="26"/>
      <c r="C14" s="26"/>
      <c r="D14" s="26"/>
      <c r="E14" s="26"/>
      <c r="F14" s="26"/>
      <c r="G14" s="26"/>
      <c r="H14" s="26"/>
    </row>
  </sheetData>
  <mergeCells count="5">
    <mergeCell ref="A2:H2"/>
    <mergeCell ref="E3:H3"/>
    <mergeCell ref="A4:D4"/>
    <mergeCell ref="E4:H4"/>
    <mergeCell ref="A14:H14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C9" sqref="C9"/>
    </sheetView>
  </sheetViews>
  <sheetFormatPr defaultColWidth="9" defaultRowHeight="13.5" outlineLevelCol="3"/>
  <cols>
    <col min="1" max="1" width="44.625" customWidth="1"/>
    <col min="2" max="2" width="21.125" customWidth="1"/>
    <col min="3" max="3" width="48.5" customWidth="1"/>
    <col min="4" max="4" width="18.875" customWidth="1"/>
  </cols>
  <sheetData>
    <row r="1" spans="1:1">
      <c r="A1" t="s">
        <v>122</v>
      </c>
    </row>
    <row r="2" ht="45.75" customHeight="1" spans="1:4">
      <c r="A2" s="2" t="s">
        <v>123</v>
      </c>
      <c r="B2" s="2"/>
      <c r="C2" s="2"/>
      <c r="D2" s="2"/>
    </row>
    <row r="3" ht="29.25" customHeight="1" spans="1:4">
      <c r="A3" s="3" t="s">
        <v>2</v>
      </c>
      <c r="B3" s="4"/>
      <c r="C3" s="5" t="s">
        <v>3</v>
      </c>
      <c r="D3" s="5"/>
    </row>
    <row r="4" ht="46.5" customHeight="1" spans="1:4">
      <c r="A4" s="6" t="s">
        <v>72</v>
      </c>
      <c r="B4" s="6"/>
      <c r="C4" s="7" t="s">
        <v>73</v>
      </c>
      <c r="D4" s="7"/>
    </row>
    <row r="5" ht="46.5" customHeight="1" spans="1:4">
      <c r="A5" s="8" t="s">
        <v>74</v>
      </c>
      <c r="B5" s="9" t="s">
        <v>110</v>
      </c>
      <c r="C5" s="9" t="s">
        <v>74</v>
      </c>
      <c r="D5" s="9" t="s">
        <v>110</v>
      </c>
    </row>
    <row r="6" s="1" customFormat="1" ht="46.5" customHeight="1" spans="1:4">
      <c r="A6" s="10" t="s">
        <v>124</v>
      </c>
      <c r="B6" s="10">
        <f>SUM(B7:B11)</f>
        <v>28000</v>
      </c>
      <c r="C6" s="10" t="s">
        <v>125</v>
      </c>
      <c r="D6" s="10">
        <f>SUM(D7:D11)</f>
        <v>28000</v>
      </c>
    </row>
    <row r="7" s="1" customFormat="1" ht="46.5" customHeight="1" spans="1:4">
      <c r="A7" s="10" t="s">
        <v>126</v>
      </c>
      <c r="B7" s="10">
        <v>28000</v>
      </c>
      <c r="C7" s="10" t="s">
        <v>127</v>
      </c>
      <c r="D7" s="10"/>
    </row>
    <row r="8" s="1" customFormat="1" ht="46.5" customHeight="1" spans="1:4">
      <c r="A8" s="10" t="s">
        <v>128</v>
      </c>
      <c r="B8" s="10"/>
      <c r="C8" s="10" t="s">
        <v>129</v>
      </c>
      <c r="D8" s="10"/>
    </row>
    <row r="9" s="1" customFormat="1" ht="46.5" customHeight="1" spans="1:4">
      <c r="A9" s="10" t="s">
        <v>130</v>
      </c>
      <c r="B9" s="10"/>
      <c r="C9" s="10" t="s">
        <v>131</v>
      </c>
      <c r="D9" s="10"/>
    </row>
    <row r="10" s="1" customFormat="1" ht="46.5" customHeight="1" spans="1:4">
      <c r="A10" s="10" t="s">
        <v>132</v>
      </c>
      <c r="B10" s="10"/>
      <c r="C10" s="10" t="s">
        <v>133</v>
      </c>
      <c r="D10" s="10"/>
    </row>
    <row r="11" s="1" customFormat="1" ht="46.5" customHeight="1" spans="1:4">
      <c r="A11" s="11" t="s">
        <v>134</v>
      </c>
      <c r="B11" s="10"/>
      <c r="C11" s="10" t="s">
        <v>135</v>
      </c>
      <c r="D11" s="10">
        <v>28000</v>
      </c>
    </row>
  </sheetData>
  <mergeCells count="4">
    <mergeCell ref="A2:D2"/>
    <mergeCell ref="C3:D3"/>
    <mergeCell ref="A4:B4"/>
    <mergeCell ref="C4:D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2020年财政收入</vt:lpstr>
      <vt:lpstr>2020年财政支出</vt:lpstr>
      <vt:lpstr>2020年政府性基金收支</vt:lpstr>
      <vt:lpstr>2020年社保基金完成</vt:lpstr>
      <vt:lpstr>2021年财政收入计划</vt:lpstr>
      <vt:lpstr>2021年财政支出计划</vt:lpstr>
      <vt:lpstr>2021年政府性基金收支计划</vt:lpstr>
      <vt:lpstr>2021年社保基金预算</vt:lpstr>
      <vt:lpstr>2021年国资本经营收支预算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一种Feel</cp:lastModifiedBy>
  <dcterms:created xsi:type="dcterms:W3CDTF">2006-09-16T00:00:00Z</dcterms:created>
  <dcterms:modified xsi:type="dcterms:W3CDTF">2021-02-26T02:01:57Z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